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geosvfs8g\建築安全課\建築安全課\８．関係法令等\8-E．福祉のまちづくり条例\様式\"/>
    </mc:Choice>
  </mc:AlternateContent>
  <bookViews>
    <workbookView xWindow="0" yWindow="0" windowWidth="20490" windowHeight="7530" tabRatio="782" activeTab="1"/>
  </bookViews>
  <sheets>
    <sheet name="留意事項" sheetId="9" r:id="rId1"/>
    <sheet name="表紙（建築物）" sheetId="8" r:id="rId2"/>
    <sheet name="1.廊下等" sheetId="14" r:id="rId3"/>
    <sheet name="2.階段" sheetId="12" r:id="rId4"/>
    <sheet name="3.傾斜路" sheetId="11" r:id="rId5"/>
    <sheet name="4.便所" sheetId="30" r:id="rId6"/>
    <sheet name="5.客室" sheetId="16" r:id="rId7"/>
    <sheet name="6.敷地内通路" sheetId="17" r:id="rId8"/>
    <sheet name="7.駐車場等" sheetId="18" r:id="rId9"/>
    <sheet name="8-1.移動等円滑化経路" sheetId="10" r:id="rId10"/>
    <sheet name="8-2.エレベーター等" sheetId="19" r:id="rId11"/>
    <sheet name="9.標識" sheetId="20" r:id="rId12"/>
    <sheet name="10.案内設備" sheetId="21" r:id="rId13"/>
    <sheet name="11.視覚障害者移動等円滑化経路" sheetId="22" r:id="rId14"/>
    <sheet name="12.育児用施設" sheetId="23" r:id="rId15"/>
    <sheet name="13.出入口" sheetId="24" r:id="rId16"/>
    <sheet name="14.浴室等" sheetId="25" r:id="rId17"/>
    <sheet name="15.客席" sheetId="26" r:id="rId18"/>
    <sheet name="16.カウンター等" sheetId="27" r:id="rId19"/>
    <sheet name="17.休憩設備" sheetId="28" r:id="rId20"/>
  </sheets>
  <definedNames>
    <definedName name="_xlnm.Print_Area" localSheetId="2">'1.廊下等'!$A$1:$D$22</definedName>
    <definedName name="_xlnm.Print_Area" localSheetId="12">'10.案内設備'!$A$1:$D$15</definedName>
    <definedName name="_xlnm.Print_Area" localSheetId="13">'11.視覚障害者移動等円滑化経路'!$A$1:$D$11</definedName>
    <definedName name="_xlnm.Print_Area" localSheetId="14">'12.育児用施設'!$A$1:$D$16</definedName>
    <definedName name="_xlnm.Print_Area" localSheetId="15">'13.出入口'!$A$1:$D$17</definedName>
    <definedName name="_xlnm.Print_Area" localSheetId="16">'14.浴室等'!$A$1:$D$15</definedName>
    <definedName name="_xlnm.Print_Area" localSheetId="17">'15.客席'!$A$1:$D$23</definedName>
    <definedName name="_xlnm.Print_Area" localSheetId="18">'16.カウンター等'!$A$1:$D$14</definedName>
    <definedName name="_xlnm.Print_Area" localSheetId="19">'17.休憩設備'!$A$1:$D$9</definedName>
    <definedName name="_xlnm.Print_Area" localSheetId="3">'2.階段'!$A$1:$D$13</definedName>
    <definedName name="_xlnm.Print_Area" localSheetId="4">'3.傾斜路'!$A$1:$D$21</definedName>
    <definedName name="_xlnm.Print_Area" localSheetId="5">'4.便所'!$A$1:$D$51</definedName>
    <definedName name="_xlnm.Print_Area" localSheetId="6">'5.客室'!$A$1:$D$39</definedName>
    <definedName name="_xlnm.Print_Area" localSheetId="7">'6.敷地内通路'!$A$1:$D$26</definedName>
    <definedName name="_xlnm.Print_Area" localSheetId="8">'7.駐車場等'!$A$1:$D$30</definedName>
    <definedName name="_xlnm.Print_Area" localSheetId="9">'8-1.移動等円滑化経路'!$A$1:$D$39</definedName>
    <definedName name="_xlnm.Print_Area" localSheetId="10">'8-2.エレベーター等'!$A$1:$D$62</definedName>
    <definedName name="_xlnm.Print_Area" localSheetId="11">'9.標識'!$A$1:$D$11</definedName>
    <definedName name="_xlnm.Print_Area" localSheetId="1">'表紙（建築物）'!$A$1:$C$24</definedName>
    <definedName name="_xlnm.Print_Area" localSheetId="0">留意事項!$A$1:$H$41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8" l="1"/>
  <c r="C2" i="28" l="1"/>
  <c r="C2" i="27"/>
  <c r="C2" i="26"/>
  <c r="C2" i="25"/>
  <c r="C2" i="24"/>
  <c r="C2" i="23"/>
  <c r="C2" i="22"/>
  <c r="C2" i="21"/>
  <c r="C2" i="20"/>
  <c r="C2" i="19"/>
  <c r="C2" i="10"/>
  <c r="C2" i="18"/>
  <c r="C2" i="17"/>
  <c r="C2" i="16"/>
  <c r="C2" i="30"/>
  <c r="C2" i="11"/>
  <c r="C2" i="12"/>
  <c r="C2" i="14"/>
  <c r="N24" i="8"/>
  <c r="O23" i="8"/>
  <c r="N23" i="8"/>
  <c r="D22" i="8"/>
  <c r="O22" i="8"/>
  <c r="N22" i="8"/>
  <c r="N21" i="8"/>
  <c r="N20" i="8"/>
  <c r="O19" i="8"/>
  <c r="N19" i="8"/>
  <c r="N18" i="8"/>
  <c r="P17" i="8"/>
  <c r="O17" i="8"/>
  <c r="N17" i="8"/>
  <c r="N16" i="8"/>
  <c r="G15" i="8"/>
  <c r="F15" i="8"/>
  <c r="E15" i="8"/>
  <c r="N15" i="8"/>
  <c r="P15" i="8"/>
  <c r="O15" i="8"/>
  <c r="C22" i="8" l="1"/>
  <c r="D15" i="8"/>
  <c r="C15" i="8" s="1"/>
  <c r="K14" i="8" l="1"/>
  <c r="J14" i="8"/>
  <c r="I14" i="8"/>
  <c r="H14" i="8"/>
  <c r="G14" i="8"/>
  <c r="F14" i="8"/>
  <c r="E14" i="8"/>
  <c r="T14" i="8"/>
  <c r="S14" i="8"/>
  <c r="R14" i="8"/>
  <c r="Q14" i="8"/>
  <c r="P14" i="8"/>
  <c r="O14" i="8"/>
  <c r="N14" i="8"/>
  <c r="O13" i="8"/>
  <c r="N13" i="8"/>
  <c r="D14" i="8" l="1"/>
  <c r="C14" i="8"/>
  <c r="N12" i="8"/>
  <c r="C12" i="8"/>
  <c r="D11" i="8"/>
  <c r="N11" i="8"/>
  <c r="I10" i="8"/>
  <c r="H10" i="8"/>
  <c r="G10" i="8"/>
  <c r="F10" i="8"/>
  <c r="E10" i="8"/>
  <c r="C11" i="8" l="1"/>
  <c r="D10" i="8"/>
  <c r="R10" i="8"/>
  <c r="Q10" i="8"/>
  <c r="P10" i="8"/>
  <c r="O10" i="8"/>
  <c r="N10" i="8"/>
  <c r="N9" i="8"/>
  <c r="C9" i="8" s="1"/>
  <c r="D9" i="8"/>
  <c r="N8" i="8"/>
  <c r="C8" i="8" s="1"/>
  <c r="C10" i="8" l="1"/>
  <c r="N7" i="8"/>
  <c r="D23" i="8" l="1"/>
  <c r="C23" i="8" s="1"/>
  <c r="D19" i="8"/>
  <c r="C19" i="8" s="1"/>
  <c r="D21" i="8" l="1"/>
  <c r="C21" i="8" s="1"/>
  <c r="D17" i="8" l="1"/>
  <c r="C17" i="8" s="1"/>
  <c r="D24" i="8" l="1"/>
  <c r="C24" i="8" s="1"/>
  <c r="D20" i="8"/>
  <c r="C20" i="8" s="1"/>
  <c r="D18" i="8"/>
  <c r="C18" i="8" s="1"/>
  <c r="D16" i="8"/>
  <c r="C16" i="8" s="1"/>
  <c r="D13" i="8"/>
  <c r="C13" i="8" s="1"/>
  <c r="D12" i="8"/>
  <c r="D8" i="8"/>
  <c r="D7" i="8"/>
</calcChain>
</file>

<file path=xl/sharedStrings.xml><?xml version="1.0" encoding="utf-8"?>
<sst xmlns="http://schemas.openxmlformats.org/spreadsheetml/2006/main" count="1360" uniqueCount="470">
  <si>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</si>
  <si>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</si>
  <si>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</si>
  <si>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</si>
  <si>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</si>
  <si>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</si>
  <si>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適
（ただし書）</t>
    <rPh sb="0" eb="1">
      <t>テキ</t>
    </rPh>
    <rPh sb="6" eb="7">
      <t>ガ</t>
    </rPh>
    <phoneticPr fontId="4"/>
  </si>
  <si>
    <t>廊下等</t>
    <rPh sb="0" eb="2">
      <t>ロウカ</t>
    </rPh>
    <rPh sb="2" eb="3">
      <t>ナド</t>
    </rPh>
    <phoneticPr fontId="4"/>
  </si>
  <si>
    <t>階段</t>
    <rPh sb="0" eb="2">
      <t>カイダン</t>
    </rPh>
    <phoneticPr fontId="4"/>
  </si>
  <si>
    <t>傾斜路</t>
    <rPh sb="0" eb="2">
      <t>ケイシャ</t>
    </rPh>
    <rPh sb="2" eb="3">
      <t>ロ</t>
    </rPh>
    <phoneticPr fontId="4"/>
  </si>
  <si>
    <t>便所</t>
    <rPh sb="0" eb="2">
      <t>ベンジョ</t>
    </rPh>
    <phoneticPr fontId="4"/>
  </si>
  <si>
    <t>客室</t>
    <rPh sb="0" eb="2">
      <t>キャクシツ</t>
    </rPh>
    <phoneticPr fontId="4"/>
  </si>
  <si>
    <t>駐車場等</t>
    <rPh sb="0" eb="3">
      <t>チュウシャジョウ</t>
    </rPh>
    <rPh sb="3" eb="4">
      <t>ナド</t>
    </rPh>
    <phoneticPr fontId="4"/>
  </si>
  <si>
    <t>敷地内の通路</t>
    <rPh sb="0" eb="2">
      <t>シキチ</t>
    </rPh>
    <rPh sb="2" eb="3">
      <t>ナイ</t>
    </rPh>
    <rPh sb="4" eb="6">
      <t>ツウロ</t>
    </rPh>
    <phoneticPr fontId="4"/>
  </si>
  <si>
    <t>標識</t>
    <rPh sb="0" eb="2">
      <t>ヒョウシキ</t>
    </rPh>
    <phoneticPr fontId="4"/>
  </si>
  <si>
    <t>案内設備</t>
    <rPh sb="0" eb="2">
      <t>アンナイ</t>
    </rPh>
    <rPh sb="2" eb="4">
      <t>セツビ</t>
    </rPh>
    <phoneticPr fontId="4"/>
  </si>
  <si>
    <t>視覚障害者移動等円滑化経路</t>
    <rPh sb="0" eb="2">
      <t>シカク</t>
    </rPh>
    <rPh sb="2" eb="5">
      <t>ショウガイシャ</t>
    </rPh>
    <rPh sb="5" eb="8">
      <t>イドウナド</t>
    </rPh>
    <rPh sb="8" eb="11">
      <t>エンカツカ</t>
    </rPh>
    <rPh sb="11" eb="13">
      <t>ケイロ</t>
    </rPh>
    <phoneticPr fontId="4"/>
  </si>
  <si>
    <t>育児用施設</t>
    <rPh sb="0" eb="3">
      <t>イクジヨウ</t>
    </rPh>
    <rPh sb="3" eb="5">
      <t>シセツ</t>
    </rPh>
    <phoneticPr fontId="4"/>
  </si>
  <si>
    <t>出入口</t>
    <rPh sb="0" eb="3">
      <t>デイリグチ</t>
    </rPh>
    <phoneticPr fontId="4"/>
  </si>
  <si>
    <t>浴室等</t>
    <rPh sb="0" eb="2">
      <t>ヨクシツ</t>
    </rPh>
    <rPh sb="2" eb="3">
      <t>ナド</t>
    </rPh>
    <phoneticPr fontId="4"/>
  </si>
  <si>
    <t>客席</t>
    <rPh sb="0" eb="2">
      <t>キャクセキ</t>
    </rPh>
    <phoneticPr fontId="4"/>
  </si>
  <si>
    <t>カウンター等</t>
    <rPh sb="5" eb="6">
      <t>ナド</t>
    </rPh>
    <phoneticPr fontId="4"/>
  </si>
  <si>
    <t>休憩設備</t>
    <rPh sb="0" eb="2">
      <t>キュウケイ</t>
    </rPh>
    <rPh sb="2" eb="4">
      <t>セツビ</t>
    </rPh>
    <phoneticPr fontId="4"/>
  </si>
  <si>
    <t>判定</t>
    <rPh sb="0" eb="2">
      <t>ハンテイ</t>
    </rPh>
    <phoneticPr fontId="4"/>
  </si>
  <si>
    <t>【１】移動等円滑化経路（床面積の合計が500㎡（共同住宅等は1,000㎡）以上、又は利用居室なし）</t>
    <phoneticPr fontId="4"/>
  </si>
  <si>
    <t>★移動等円滑化経路は、できるだけ短くすること。</t>
    <phoneticPr fontId="4"/>
  </si>
  <si>
    <t>●令第18条第2項第1号に適合すること。
（＝移動等円滑化経路上に階段又は段を設けないこと。ただし、傾斜路又はエレベーターその他の昇降機を併設する場合は、この限りでない。）</t>
    <phoneticPr fontId="4"/>
  </si>
  <si>
    <t>【２】移動等円滑化経路（床面積の合計が500㎡（共同住宅等は1,000㎡）未満で、地上階に利用居室あり</t>
    <phoneticPr fontId="4"/>
  </si>
  <si>
    <t>【３】移動等円滑化経路（床面積の合計が500㎡（共同住宅等は、1,000㎡）未満で、地上階以外の階のみに利用居室あり）</t>
    <phoneticPr fontId="4"/>
  </si>
  <si>
    <t>【１】傾斜路</t>
  </si>
  <si>
    <t>●令第13条第１号に適合すること
（＝勾配が1/12を超え、又は高さが16cmを超える傾斜がある部分には、手すりを設けること。）</t>
    <phoneticPr fontId="4"/>
  </si>
  <si>
    <t>●令第13条第２号に適合すること
（＝表面は、粗面とし、又は滑りにくい材料で仕上げること。）</t>
    <phoneticPr fontId="4"/>
  </si>
  <si>
    <t>●令第13条第３号に適合すること
（＝その前後の廊下等との色の明度、色相又は彩度の差が大きいことによりその存在を容易に識別できるものとすること。）</t>
    <phoneticPr fontId="4"/>
  </si>
  <si>
    <t>★両側に、側壁又は立ち上がりを設けること。</t>
    <phoneticPr fontId="4"/>
  </si>
  <si>
    <t>●令第18条第２項第４号イに適合すること
（＝幅は、階段に代わるものにあっては120cm以上、階段に併設するものにあっては90cm以上とすること。）</t>
    <phoneticPr fontId="4"/>
  </si>
  <si>
    <t>●令第18条第２項第４号ロに適合すること
（＝勾配は、1/12を超えないこと。ただし、高さが16cm以下のものにあっては、1/8を超えないこと。）</t>
    <phoneticPr fontId="4"/>
  </si>
  <si>
    <t>●令第18条第２項第４号ハに適合すること
（＝高さが75cmを超えるものにあっては、高さ75cm以内ごとに踏幅が150cm以上の踊場を設けること。）</t>
    <phoneticPr fontId="4"/>
  </si>
  <si>
    <t>　 ２　階段</t>
    <rPh sb="4" eb="6">
      <t>カイダン</t>
    </rPh>
    <phoneticPr fontId="4"/>
  </si>
  <si>
    <t>　 ３　傾斜路</t>
    <phoneticPr fontId="4"/>
  </si>
  <si>
    <t>　 ８-１　移動等円滑化経路</t>
    <phoneticPr fontId="4"/>
  </si>
  <si>
    <t>階段</t>
    <phoneticPr fontId="4"/>
  </si>
  <si>
    <t>●令第12条第２号に適合すること
（＝表面は、粗面とし、又は滑りにくい材料で仕上げること。）</t>
    <phoneticPr fontId="4"/>
  </si>
  <si>
    <t>●令第12条第４号に適合すること
（＝段鼻の突き出しその他のつまずきの原因となるものを設けない構造とすること。）</t>
    <phoneticPr fontId="4"/>
  </si>
  <si>
    <t>　 １　廊下等</t>
    <rPh sb="4" eb="6">
      <t>ロウカ</t>
    </rPh>
    <rPh sb="6" eb="7">
      <t>ナド</t>
    </rPh>
    <phoneticPr fontId="4"/>
  </si>
  <si>
    <t>【１】廊下等</t>
    <rPh sb="3" eb="5">
      <t>ロウカ</t>
    </rPh>
    <rPh sb="5" eb="6">
      <t>ナド</t>
    </rPh>
    <phoneticPr fontId="4"/>
  </si>
  <si>
    <t>●令第11条第１号に適合すること
（＝表面は、粗面とし、又は滑りにくい材料で仕上げること。）</t>
    <phoneticPr fontId="4"/>
  </si>
  <si>
    <t>★自動的に開閉する構造の戸を設ける場合には、利用者が戸に挟まれることのないよう、利用者を感知し、戸の閉鎖を自動的に制止することができる装置を設けること。</t>
    <phoneticPr fontId="4"/>
  </si>
  <si>
    <t>★全面が透明な戸を設ける場合には、戸に衝突を防止する措置を講じたものとすること。</t>
    <phoneticPr fontId="4"/>
  </si>
  <si>
    <t>★階段、段又は傾斜路の上端に近接する廊下等の部分には、視覚障害者に対し段差又は傾斜の存在の警告を行うために、点状ブロック等を敷設すること。
ただし、次に掲げる部分については、この限りでない。
・勾配が1/20を超えない傾斜がある部分の上端に近接するもの
・高さが16cmを超えず、かつ、勾配が1/12を超えない傾斜がある部分の上端に近接するもの
・駐車場</t>
    <phoneticPr fontId="4"/>
  </si>
  <si>
    <t>★突出物等通行の支障となるものを設けないこと。ただし、視覚障害者の通行の安全上支障が生じないよう必要な措置を講じた場合においては、この限りでない。</t>
    <phoneticPr fontId="4"/>
  </si>
  <si>
    <t>●令第18条第２項第３号イに適合すること
（＝幅は、120cm以上とすること。）</t>
    <phoneticPr fontId="4"/>
  </si>
  <si>
    <t>●令第18条第２項第３号ロに適合すること
（＝50m以内ごとに車椅子の転回に支障がない場所を設けること。）</t>
    <phoneticPr fontId="4"/>
  </si>
  <si>
    <t>★廊下等の末端の付近に車椅子が転回することができる場所を設けること。</t>
    <phoneticPr fontId="4"/>
  </si>
  <si>
    <t>●令第18条第２項第３号ハに適合すること
（＝戸を設ける場合には、自動的に開閉する構造その他の車いす使用者が容易に開閉して通過できる構造とし、かつ、その前後に高低差がないこと。）</t>
    <phoneticPr fontId="4"/>
  </si>
  <si>
    <t>　 ４　便所</t>
    <rPh sb="4" eb="6">
      <t>ベンジョ</t>
    </rPh>
    <phoneticPr fontId="4"/>
  </si>
  <si>
    <t>★男子用及び女子用の区分がなく利用でき、かつ、次に定める基準に適合する高齢者、障害者等の利用に配慮した便所を１以上設けること。</t>
    <phoneticPr fontId="4"/>
  </si>
  <si>
    <t>★内部は、車椅子使用者その他の高齢者、障害者等が円滑に利用することができるよう、十分な空間を確保し、かつ、腰掛便座、手すり、洗面器等を適切に配置した構造とすること。</t>
    <phoneticPr fontId="4"/>
  </si>
  <si>
    <t>★出入口の幅は、80cm以上とすること。</t>
    <phoneticPr fontId="4"/>
  </si>
  <si>
    <t>★出入口に戸を設ける場合は、自動的に開閉する構造その他の車椅子使用者が容易に開閉して通過できる構造とし、かつ、その前後に高低差がないこと。</t>
    <phoneticPr fontId="4"/>
  </si>
  <si>
    <t>★自動的に開閉する構造の戸を設ける場合は、利用者が戸に挟まれることのないよう、利用者を感知し、戸の閉鎖を自動的に制止することができる装置を設けること。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</si>
  <si>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</si>
  <si>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★床面は、粗面とし、又は滑りにくい材料で仕上げること。</t>
    <phoneticPr fontId="4"/>
  </si>
  <si>
    <t>★次に定める基準に適合する洗面器が設けられていること。
（ⅰ）車椅子使用者の利用に配慮した高さとし、かつ、下部に車椅子使用者が利用しやすい空間が設けられていること。
（ⅱ）もたれかかったときに耐えうる強固なものとすること。
（ⅲ）水栓器具は、高齢者、障害者等が容易に操作することができるものとすること。</t>
    <phoneticPr fontId="4"/>
  </si>
  <si>
    <t>★次に定める基準に適合する便所を１以上（男子用及び女子用の区分があるときは、それぞれ１以上）設けること。</t>
    <phoneticPr fontId="4"/>
  </si>
  <si>
    <t>★車椅子使用者の利用可能な空間が確保され、かつ、腰掛便座、手すり等が適切に配置されている便房が設けられていること。</t>
    <phoneticPr fontId="4"/>
  </si>
  <si>
    <t>★上記の便房及びその便房のある便所の出入口の幅は、80cm以上とすること。</t>
    <phoneticPr fontId="4"/>
  </si>
  <si>
    <t>★上記の便房及びその便房のある便所の出入口に戸を設ける場合は、自動的に開閉する構造その他車椅子使用者が容易に開閉して通過できる構造とし、かつ、その前後に高低差がないこと。</t>
    <phoneticPr fontId="4"/>
  </si>
  <si>
    <t>★上記の便房及びその便房のある便所の出入口には、通行の際に支障となる段を設けないこと。</t>
    <phoneticPr fontId="4"/>
  </si>
  <si>
    <t>★下記以外の建築物で、利用者の用に供する便所（共同住宅及び寄宿舎内の住戸を除く）</t>
    <phoneticPr fontId="4"/>
  </si>
  <si>
    <t>☆卸売市場、事務所、映画スタジオ又はテレビスタジオ、共同住宅又は寄宿舎（2,000㎡未満）、工場、火葬場又は公衆便所（50㎡未満）で、利用者の用に供する便所（共同住宅及び寄宿舎の住戸を除く）
（努力規定）</t>
    <phoneticPr fontId="4"/>
  </si>
  <si>
    <t>【４】男子用小便器</t>
    <phoneticPr fontId="4"/>
  </si>
  <si>
    <t>利用者の用に供する便所（男子小便器を設ける場合）（共同住宅及び寄宿舎の住戸を除く）</t>
    <phoneticPr fontId="4"/>
  </si>
  <si>
    <t>●埼玉県バリアフリー条例第６条各号に定める基準に適合する便所を１以上（男子用及び女子用の区分があるときは、それぞれ１以上）設けること。</t>
    <phoneticPr fontId="4"/>
  </si>
  <si>
    <t>　 ５　客室</t>
    <rPh sb="4" eb="6">
      <t>キャクシツ</t>
    </rPh>
    <phoneticPr fontId="4"/>
  </si>
  <si>
    <t>車椅子使用者用客室</t>
    <phoneticPr fontId="4"/>
  </si>
  <si>
    <t>ホテル、旅館又は下宿の客室</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</si>
  <si>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</si>
  <si>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★車椅子使用者その他の高齢者、障害者等が円滑に利用することができるよう、十分な空間を確保し、かつ、腰掛便座、手すり、洗面器等を適切に配置した構造とすること。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</si>
  <si>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</si>
  <si>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</si>
  <si>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</si>
  <si>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</si>
  <si>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　 ６　敷地内の通路</t>
    <rPh sb="4" eb="6">
      <t>シキチ</t>
    </rPh>
    <rPh sb="6" eb="7">
      <t>ナイ</t>
    </rPh>
    <rPh sb="8" eb="10">
      <t>ツウロ</t>
    </rPh>
    <phoneticPr fontId="4"/>
  </si>
  <si>
    <t>【１】敷地内の通路</t>
    <phoneticPr fontId="4"/>
  </si>
  <si>
    <t>利用者の用に供する敷地内通路</t>
    <phoneticPr fontId="4"/>
  </si>
  <si>
    <t>●令第16条第１号に適合すること
（＝表面は、粗面とし、又は滑りにくい材料で仕上げること。）</t>
    <phoneticPr fontId="4"/>
  </si>
  <si>
    <t>●令第16条第２号ロ・ハに適合すること
（＝段がある部分は、次に掲げるものであること。
ロ　踏面の端部とその周囲の部分との色の明度、色相又は彩度の差が大きいことにより段を容易に識別できるものとすること。
ハ　段鼻の突き出しその他のつまずきの原因となるものを設けない構造とすること。）</t>
    <phoneticPr fontId="4"/>
  </si>
  <si>
    <t>★段を設ける場合には、両側に手すりを設け、回り段としないこと。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</si>
  <si>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</si>
  <si>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★傾斜路を設ける場合には、両側に、側壁又は立ち上がりを設けること。</t>
    <phoneticPr fontId="4"/>
  </si>
  <si>
    <t>★排水溝に溝蓋を設ける場合には、杖、車椅子等の使用者の通行に支障のない構造とすること。</t>
    <phoneticPr fontId="4"/>
  </si>
  <si>
    <t>利用者の用に供する敷地内通路のうち、移動等円滑化経路を構成する敷地内通路（駐車場内の通路を含む）</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</si>
  <si>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</si>
  <si>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</si>
  <si>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phoneticPr fontId="4"/>
  </si>
  <si>
    <t>　 ７　駐車場等</t>
    <rPh sb="4" eb="7">
      <t>チュウシャジョウ</t>
    </rPh>
    <rPh sb="7" eb="8">
      <t>ナド</t>
    </rPh>
    <phoneticPr fontId="4"/>
  </si>
  <si>
    <t>【１】車椅子使用者用駐車施設</t>
    <phoneticPr fontId="4"/>
  </si>
  <si>
    <t>利用者の用に供する駐車場（共同住宅又は寄宿舎に設けられるものを除く。）</t>
    <phoneticPr fontId="4"/>
  </si>
  <si>
    <t>★自動車の全駐車台数が２００以下の場合には、当該全駐車台数に1/50を乗じて得た数以上の車椅子使用者用駐車施設を設けること。（端数切上）</t>
    <phoneticPr fontId="4"/>
  </si>
  <si>
    <t>●令第17条第２項第１号に適合すること
（＝幅は、350cm以上とすること。）</t>
    <phoneticPr fontId="4"/>
  </si>
  <si>
    <t>★車両への乗降の用に供する部分の表面は、できるだけ水平とすること。</t>
    <phoneticPr fontId="4"/>
  </si>
  <si>
    <t>【２】高齢者、障害者等優先停車施設</t>
    <phoneticPr fontId="4"/>
  </si>
  <si>
    <t>利用者の用に供する車寄せ（共同住宅又は寄宿舎に設けられるものを除く。）（努力義務）</t>
    <phoneticPr fontId="4"/>
  </si>
  <si>
    <t>☆②③に定める基準に適合する高齢者、障害者等優先停車施設を設けるよう努めること。</t>
    <phoneticPr fontId="4"/>
  </si>
  <si>
    <t>☆車両への乗降の用に供する部分は、車椅子使用者等が円滑に乗降できるよう、幅及び奥行きをそれぞれ1.5ｍ以上とし、その表面は、できるだけ水平とすること。</t>
    <phoneticPr fontId="4"/>
  </si>
  <si>
    <t>☆令第16条第１号に適合すること
（＝表面は、粗面とし、又は滑りにくい材料で仕上げること。）</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</si>
  <si>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</si>
  <si>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</si>
  <si>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rPh sb="23" eb="24">
      <t>ト</t>
    </rPh>
    <phoneticPr fontId="4"/>
  </si>
  <si>
    <t>☆自動的に開閉する構造の戸を設ける場合には、利用者を感知し、戸の閉鎖を自動的に制止することができる装置を設けること。</t>
    <phoneticPr fontId="4"/>
  </si>
  <si>
    <t>☆全面が透明な戸を設ける場合には、戸に衝突を防止する措置を講じたものとすること。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</si>
  <si>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</si>
  <si>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</si>
  <si>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☆傾斜路を設ける場合には、両側に、側壁又は立ち上がりを設けること。</t>
    <phoneticPr fontId="4"/>
  </si>
  <si>
    <t>☆突出物等通行の支障となるものを設けないこと。ただし、視覚障害者の通行の安全上支障が生じないよう必要な措置を講じた場合においては、この限りでない。</t>
    <phoneticPr fontId="4"/>
  </si>
  <si>
    <t>☆排水溝に溝蓋を設ける場合には、杖、車椅子等の使用者の通行に支障のない構造とすること。</t>
    <phoneticPr fontId="4"/>
  </si>
  <si>
    <t>【１】エレベーター（共同住宅又は寄宿舎を除く）</t>
    <phoneticPr fontId="4"/>
  </si>
  <si>
    <t>●令第18条第２項第５号ロに適合すること。
（＝籠及び昇降路の出入口の幅は、80cm以上とすること。）</t>
    <phoneticPr fontId="4"/>
  </si>
  <si>
    <t>●令第18条第２項第５号ニに適合すること。
（＝乗降ロビーは、高低差がないものとし、その幅及び奥行きは、150cm以上とすること。）</t>
    <phoneticPr fontId="4"/>
  </si>
  <si>
    <t>④籠の大きさ</t>
    <phoneticPr fontId="4"/>
  </si>
  <si>
    <t>●令第18条第２項第５号ハに適合すること。
（＝籠の奥行きは、135cm以上とすること。）</t>
    <phoneticPr fontId="4"/>
  </si>
  <si>
    <t>●令第18条第２項第５号チ(1)に適合すること。
（＝籠の幅は、140cm以上とすること。）</t>
    <phoneticPr fontId="4"/>
  </si>
  <si>
    <t>●令第18条第２項第５号チ(2)に適合すること。
（＝籠は、車椅子の転回に支障がない構造とすること。）</t>
    <phoneticPr fontId="4"/>
  </si>
  <si>
    <t>★籠の幅は90cm以上とすること。</t>
    <phoneticPr fontId="4"/>
  </si>
  <si>
    <t>★籠の奥行きは120cm以上とすること。</t>
    <phoneticPr fontId="4"/>
  </si>
  <si>
    <t>★籠内には、手すりを設けること。</t>
    <phoneticPr fontId="4"/>
  </si>
  <si>
    <t>★籠内には、車椅子使用者が乗降する際に籠及び昇降路の出入口の戸の開閉状態を確認することができる鏡を設けること。</t>
    <phoneticPr fontId="4"/>
  </si>
  <si>
    <t>●令第18条第２項第５号ヘに適合すること。
（＝籠内に、籠が停止する予定の階及び籠の現在位置を表示する装置を設けること。）</t>
    <phoneticPr fontId="4"/>
  </si>
  <si>
    <t>●令第18条第２項第５号トに適合すること。
（＝乗降ロビーに、到着する籠の昇降方向を表示する装置を設けること。）</t>
    <phoneticPr fontId="4"/>
  </si>
  <si>
    <t>●令第18条第２項第５号ホに適合すること。
（＝籠内及び乗降ロビーには、車椅子使用者が利用しやすい位置に制御装置を設けること。）</t>
    <phoneticPr fontId="4"/>
  </si>
  <si>
    <t>★籠の出入口が複数あるエレベーターを設ける場合においては、開閉する籠の出入口を音声により知らせる装置を設けること。</t>
    <phoneticPr fontId="4"/>
  </si>
  <si>
    <t>★籠の出入口には、利用者を感知し、籠及び昇降路の出入口の戸の閉鎖を自動的に制止することができる装置を設けること。</t>
    <phoneticPr fontId="4"/>
  </si>
  <si>
    <t>☆地震、火災、停電等の際に管制運転を行うエレベーターを設ける場合は、管制運転を行っている旨を音声及び文字で知らせる装置を設けるよう努めること。</t>
    <phoneticPr fontId="4"/>
  </si>
  <si>
    <t>【２】共同住宅又は寄宿舎のエレベーター</t>
    <phoneticPr fontId="4"/>
  </si>
  <si>
    <t>共同住宅又は寄宿舎の移動等円滑化経路を構成するエレベーター及び乗降ロビー</t>
    <phoneticPr fontId="4"/>
  </si>
  <si>
    <t>2,000㎡以上で、地上階又はその直上階若しくは直下階のみに共用施設等※がある</t>
    <phoneticPr fontId="4"/>
  </si>
  <si>
    <t>★籠の幅は105cm以上とすること。</t>
    <phoneticPr fontId="4"/>
  </si>
  <si>
    <t>★籠の奥行きは152cm以上とすること。</t>
    <phoneticPr fontId="4"/>
  </si>
  <si>
    <t>2,000㎡以上で、地上階又はその直上階若しくは直下階以外の階に共用施設等※がある</t>
    <phoneticPr fontId="4"/>
  </si>
  <si>
    <t>★籠の幅は140cm以上とすること。</t>
    <phoneticPr fontId="4"/>
  </si>
  <si>
    <t>★籠の平面形状は、車椅子の転回に支障がないものとすること。</t>
    <phoneticPr fontId="4"/>
  </si>
  <si>
    <t>2,000㎡未満</t>
    <phoneticPr fontId="4"/>
  </si>
  <si>
    <t>☆地震、火災、停電等の際に管制運転を行うエレベーターを設ける場合においては、管制運転を行っている旨を音声及び文字で知らせる装置を設けるよう努めること。</t>
    <phoneticPr fontId="4"/>
  </si>
  <si>
    <t>【３】特殊な構造又は使用形態のエレベーターその他の昇降機</t>
    <phoneticPr fontId="4"/>
  </si>
  <si>
    <t>移動等円滑化経路を構成する特殊な構造又は使用形態のエレベーターその他の昇降機</t>
    <phoneticPr fontId="4"/>
  </si>
  <si>
    <t>●令第18条第２項第６号に適合していること
（＝平成12年建設省告示第1417号第１ただし書きに規定する車椅子使用者用エスカレーターのうち、車椅子に座ったまま車椅子使用者を昇降させる場合に２枚以上の踏段を同一の面に保ちながら昇降を行うエスカレーターで、当該運転時において、踏段の定格速度を30ｍ/分以下とし、かつ、２枚以上の踏段を同一の面とした部分の先端に車止めを設けたもの）</t>
    <phoneticPr fontId="4"/>
  </si>
  <si>
    <t>　 ８-２　エレベーター等</t>
    <rPh sb="12" eb="13">
      <t>ナド</t>
    </rPh>
    <phoneticPr fontId="4"/>
  </si>
  <si>
    <t>　 ９　標識</t>
    <rPh sb="4" eb="6">
      <t>ヒョウシキ</t>
    </rPh>
    <phoneticPr fontId="4"/>
  </si>
  <si>
    <t>標識</t>
    <phoneticPr fontId="4"/>
  </si>
  <si>
    <t>★位置、高さ、照明等は、高齢者、障害者等に配慮したものとすること。</t>
    <phoneticPr fontId="4"/>
  </si>
  <si>
    <t>★文字の大きさ、書体、配色等は、高齢者、障害者等が見やすく分かりやすいものとし、必要に応じ、子ども等が理解しやすいよう平仮名、片仮名、図、記号等による表示を行うこと。</t>
    <phoneticPr fontId="4"/>
  </si>
  <si>
    <t>★必要に応じ、点字、音声その他の方法により視覚障害者を案内する設備を設けること。</t>
    <phoneticPr fontId="4"/>
  </si>
  <si>
    <t>　１０　案内設備</t>
    <rPh sb="4" eb="8">
      <t>アンナイセツビ</t>
    </rPh>
    <phoneticPr fontId="4"/>
  </si>
  <si>
    <t>案内設備</t>
    <phoneticPr fontId="4"/>
  </si>
  <si>
    <t>高齢者、障害者等の円滑な利用に配慮した便所、駐車施設、停車施設、エレベーターその他の昇降機を設ける建築物</t>
    <phoneticPr fontId="4"/>
  </si>
  <si>
    <t>★消防法（昭和23年法律第186号）第17条第１項の規定により消防の用に供する設備の設置が必要な建築物（自動火災報知設備及び避難口誘導灯の設置が必要なものに限る。）については、屋内から直接地上へ通ずる出入口又は直通階段の出入口に設けることとされる避難口誘導灯は、点滅機能及び音声誘導機能により視覚障害者及び聴覚障害者の避難に配慮したものとすること。</t>
    <phoneticPr fontId="4"/>
  </si>
  <si>
    <t>　 １１　視覚障害者移動等円滑化経路</t>
    <rPh sb="5" eb="7">
      <t>シカク</t>
    </rPh>
    <rPh sb="7" eb="10">
      <t>ショウガイシャ</t>
    </rPh>
    <rPh sb="10" eb="12">
      <t>イドウ</t>
    </rPh>
    <rPh sb="12" eb="13">
      <t>トウ</t>
    </rPh>
    <rPh sb="13" eb="16">
      <t>エンカツカ</t>
    </rPh>
    <rPh sb="16" eb="18">
      <t>ケイロ</t>
    </rPh>
    <phoneticPr fontId="4"/>
  </si>
  <si>
    <t>視覚障害者移動等円滑化経路</t>
    <rPh sb="0" eb="2">
      <t>シカク</t>
    </rPh>
    <rPh sb="2" eb="5">
      <t>ショウガイシャ</t>
    </rPh>
    <rPh sb="5" eb="7">
      <t>イドウ</t>
    </rPh>
    <rPh sb="7" eb="8">
      <t>トウ</t>
    </rPh>
    <rPh sb="8" eb="11">
      <t>エンカツカ</t>
    </rPh>
    <rPh sb="11" eb="13">
      <t>ケイロ</t>
    </rPh>
    <phoneticPr fontId="4"/>
  </si>
  <si>
    <t>主要な案内板、視覚障害者対応案内設備又は案内所を設ける建築物</t>
    <phoneticPr fontId="4"/>
  </si>
  <si>
    <t>　１２　育児用施設</t>
    <rPh sb="4" eb="7">
      <t>イクジヨウ</t>
    </rPh>
    <rPh sb="7" eb="9">
      <t>シセツ</t>
    </rPh>
    <phoneticPr fontId="4"/>
  </si>
  <si>
    <t>【１】床面積の合計が5,000㎡以上の建築物</t>
    <rPh sb="3" eb="6">
      <t>ユカメンセキ</t>
    </rPh>
    <rPh sb="7" eb="9">
      <t>ゴウケイ</t>
    </rPh>
    <rPh sb="15" eb="18">
      <t>ヘイベイイジョウ</t>
    </rPh>
    <rPh sb="19" eb="22">
      <t>ケンチクブツ</t>
    </rPh>
    <phoneticPr fontId="4"/>
  </si>
  <si>
    <t>床面積の合計が5,000㎡以上の建築物で、
乳幼児を連れた者が長時間利用するもの</t>
    <phoneticPr fontId="4"/>
  </si>
  <si>
    <t>【２】床面積の合計が2,000㎡以上5,000㎡未満の建築物</t>
    <phoneticPr fontId="4"/>
  </si>
  <si>
    <t>床面積の合計が2,000㎡以上5,000㎡未満の建築物で、乳幼児を連れた者が長時間利用するもの（努力規定）</t>
    <phoneticPr fontId="4"/>
  </si>
  <si>
    <t>　 １３　出入口</t>
    <rPh sb="5" eb="8">
      <t>デイリグチ</t>
    </rPh>
    <phoneticPr fontId="4"/>
  </si>
  <si>
    <t>【１】出入口</t>
    <rPh sb="3" eb="6">
      <t>デイリグチ</t>
    </rPh>
    <phoneticPr fontId="4"/>
  </si>
  <si>
    <t>利用者の用に供する出入口</t>
    <phoneticPr fontId="4"/>
  </si>
  <si>
    <t>★全面が透明な戸を設ける場合には、衝突を防止する措置を講じること。</t>
    <phoneticPr fontId="4"/>
  </si>
  <si>
    <t>移動等円滑化経路を構成する出入口</t>
    <phoneticPr fontId="4"/>
  </si>
  <si>
    <t>●令第18条第２項第２号イに適合すること
（＝幅は、80cm以上とすること。）</t>
    <phoneticPr fontId="4"/>
  </si>
  <si>
    <t>●令第18条第２項第２号ロに適合すること
（＝戸を設ける場合には、自動的に開閉する構造その他の車いす使用者が容易に開閉して通過できる構造とし、かつ、その前後に高低差がないこと。）</t>
    <phoneticPr fontId="4"/>
  </si>
  <si>
    <t>　 １４　浴室等</t>
    <rPh sb="5" eb="7">
      <t>ヨクシツ</t>
    </rPh>
    <rPh sb="7" eb="8">
      <t>トウ</t>
    </rPh>
    <phoneticPr fontId="4"/>
  </si>
  <si>
    <t>浴室、シャワー室又は更衣室</t>
    <phoneticPr fontId="4"/>
  </si>
  <si>
    <t>多数の利用者の用に供する浴室、シャワー室又は更衣室（住戸又は客室の内部に設けられるものを除く。）</t>
    <phoneticPr fontId="4"/>
  </si>
  <si>
    <t>★更衣ブース又はシャワーブースを設ける場合においては、それぞれ１以上の出入口の幅を80cm以上とすること。</t>
    <phoneticPr fontId="4"/>
  </si>
  <si>
    <t>　 １５　客席</t>
    <rPh sb="5" eb="7">
      <t>キャクセキ</t>
    </rPh>
    <phoneticPr fontId="4"/>
  </si>
  <si>
    <t>【１】車椅子使用者用の客席</t>
    <rPh sb="3" eb="6">
      <t>クルマイス</t>
    </rPh>
    <rPh sb="6" eb="10">
      <t>シヨウシャヨウ</t>
    </rPh>
    <rPh sb="11" eb="13">
      <t>キャクセキ</t>
    </rPh>
    <phoneticPr fontId="4"/>
  </si>
  <si>
    <t>★車椅子使用者用の客席を１以上設けること。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</si>
  <si>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</si>
  <si>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</si>
  <si>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【２】難聴者用の客席</t>
    <phoneticPr fontId="4"/>
  </si>
  <si>
    <t>　 １６　カウンター等</t>
    <rPh sb="10" eb="11">
      <t>トウ</t>
    </rPh>
    <phoneticPr fontId="4"/>
  </si>
  <si>
    <t>【１】カウンター、記載台又は公衆電話台</t>
    <rPh sb="9" eb="11">
      <t>キサイ</t>
    </rPh>
    <rPh sb="11" eb="12">
      <t>ダイ</t>
    </rPh>
    <rPh sb="12" eb="13">
      <t>マタ</t>
    </rPh>
    <rPh sb="14" eb="16">
      <t>コウシュウ</t>
    </rPh>
    <rPh sb="16" eb="18">
      <t>デンワ</t>
    </rPh>
    <rPh sb="18" eb="19">
      <t>ダイ</t>
    </rPh>
    <phoneticPr fontId="4"/>
  </si>
  <si>
    <t>利用者の用に供するカウンター等</t>
    <phoneticPr fontId="4"/>
  </si>
  <si>
    <t>★それぞれ１以上のカウンター等を車椅子使用者の利用に配慮した高さとし、その下部に車椅子使用者が利用しやすい空間を設けること。</t>
    <phoneticPr fontId="4"/>
  </si>
  <si>
    <t>【２】券売機その他の利用者の用に供する機器</t>
    <phoneticPr fontId="4"/>
  </si>
  <si>
    <t>券売機その他の利用者の用に供する機器</t>
    <phoneticPr fontId="4"/>
  </si>
  <si>
    <t>　 １７　休憩設備</t>
    <rPh sb="5" eb="9">
      <t>キュウケイセツビ</t>
    </rPh>
    <phoneticPr fontId="4"/>
  </si>
  <si>
    <t>休憩設備</t>
    <rPh sb="0" eb="4">
      <t>キュウケイセツビ</t>
    </rPh>
    <phoneticPr fontId="4"/>
  </si>
  <si>
    <t>床面積の合計が2,000㎡以上の建築物（共同住宅、寄宿舎、自動車車庫又は公衆便所を除く。）</t>
    <phoneticPr fontId="4"/>
  </si>
  <si>
    <t>★高齢者、障害者等の円滑な利用に配慮した休憩設備を設けること。</t>
    <phoneticPr fontId="4"/>
  </si>
  <si>
    <t>★休憩設備又はその付近に、休憩設備が設けられている旨の適切な表示をすること。</t>
    <phoneticPr fontId="4"/>
  </si>
  <si>
    <t>☆客室の総数が50未満の場合は、１以上の車椅子使用者用客室を設けるよう努めること。（端数切上）</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</si>
  <si>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</si>
  <si>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●令第21条第２項第１号に適合すること。
（＝視覚障害者移動等円滑化経路に、視覚障害者の誘導を行うために、線状ブロック等及び点状ブロック等を適切に組み合わせて敷設し、又は音声その他の方法により視覚障害者を誘導する設備を設けること。ただし、進行方向を変更する必要がない風除室内においては、この限りでない。）</t>
    <rPh sb="9" eb="10">
      <t>ダイ</t>
    </rPh>
    <rPh sb="11" eb="12">
      <t>ゴウ</t>
    </rPh>
    <phoneticPr fontId="4"/>
  </si>
  <si>
    <t>☆育児用施設の出入口又はその付近に、育児用施設が設けられている旨の適切な表示をすること。</t>
    <phoneticPr fontId="4"/>
  </si>
  <si>
    <t>対象</t>
    <rPh sb="0" eb="2">
      <t>タイショウ</t>
    </rPh>
    <phoneticPr fontId="4"/>
  </si>
  <si>
    <t>対象外</t>
    <rPh sb="0" eb="2">
      <t>タイショウ</t>
    </rPh>
    <rPh sb="2" eb="3">
      <t>ガイ</t>
    </rPh>
    <phoneticPr fontId="4"/>
  </si>
  <si>
    <t>●令第12条第３号に適合すること
（＝踏面の端部とその周囲の部分との色の明度、色相又は彩度の差が大きいことにより段を容易に識別できるものとすること。）</t>
    <phoneticPr fontId="4"/>
  </si>
  <si>
    <t>★令第12条第６号（ただし書きを除く。）に適合すること
（＝主たる階段は、回り階段でないこと。）</t>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</si>
  <si>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</si>
  <si>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</si>
  <si>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</si>
  <si>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</si>
  <si>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</si>
  <si>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</si>
  <si>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対象用途でない、対象面積でない、建築物に項目の設置が無い→「対象外」</t>
    <rPh sb="2" eb="4">
      <t>タイショウ</t>
    </rPh>
    <rPh sb="4" eb="6">
      <t>ヨウト</t>
    </rPh>
    <rPh sb="10" eb="12">
      <t>タイショウ</t>
    </rPh>
    <rPh sb="12" eb="14">
      <t>メンセキ</t>
    </rPh>
    <rPh sb="18" eb="21">
      <t>ケンチクブツ</t>
    </rPh>
    <rPh sb="22" eb="24">
      <t>コウモク</t>
    </rPh>
    <rPh sb="25" eb="27">
      <t>セッチ</t>
    </rPh>
    <rPh sb="28" eb="29">
      <t>ナ</t>
    </rPh>
    <rPh sb="32" eb="34">
      <t>タイショウ</t>
    </rPh>
    <rPh sb="34" eb="35">
      <t>ガイ</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</si>
  <si>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</si>
  <si>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非該当</t>
    <rPh sb="0" eb="3">
      <t>ヒガイトウ</t>
    </rPh>
    <phoneticPr fontId="4"/>
  </si>
  <si>
    <t>適</t>
    <rPh sb="0" eb="1">
      <t>テキ</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</si>
  <si>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</si>
  <si>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</si>
  <si>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</si>
  <si>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</si>
  <si>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</si>
  <si>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</si>
  <si>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 xml:space="preserve"> 整備項目表（建築物）入力の留意事項</t>
    <rPh sb="1" eb="3">
      <t>セイビ</t>
    </rPh>
    <rPh sb="3" eb="5">
      <t>コウモク</t>
    </rPh>
    <rPh sb="5" eb="6">
      <t>ヒョウ</t>
    </rPh>
    <rPh sb="7" eb="9">
      <t>ケンチク</t>
    </rPh>
    <rPh sb="9" eb="10">
      <t>ブツ</t>
    </rPh>
    <rPh sb="11" eb="13">
      <t>ニュウリョク</t>
    </rPh>
    <rPh sb="14" eb="16">
      <t>リュウイ</t>
    </rPh>
    <rPh sb="16" eb="18">
      <t>ジコウ</t>
    </rPh>
    <phoneticPr fontId="4"/>
  </si>
  <si>
    <t>■入力にあたって</t>
    <rPh sb="1" eb="3">
      <t>ニュウリョク</t>
    </rPh>
    <phoneticPr fontId="4"/>
  </si>
  <si>
    <t>整備項目表（建築物）集計表</t>
    <rPh sb="0" eb="2">
      <t>セイビ</t>
    </rPh>
    <rPh sb="2" eb="4">
      <t>コウモク</t>
    </rPh>
    <rPh sb="4" eb="5">
      <t>ヒョウ</t>
    </rPh>
    <rPh sb="6" eb="8">
      <t>ケンチク</t>
    </rPh>
    <rPh sb="8" eb="9">
      <t>ブツ</t>
    </rPh>
    <rPh sb="10" eb="12">
      <t>シュウケイ</t>
    </rPh>
    <rPh sb="12" eb="13">
      <t>ヒョウ</t>
    </rPh>
    <phoneticPr fontId="4"/>
  </si>
  <si>
    <t>※　事務所等
・卸売市場（床面積の合計が500㎡以上のものに限る。）・事務所（床面積の合計が500㎡以上のものに限る。）・映画スタジオ又はテレビスタジオ（これらのうち、床面積の合計が500㎡以上のものに限る。）・工場（床面積の合計が500㎡以上のものに限る。）　・火葬場（床面積の合計が500㎡以上のものに限る。）</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</si>
  <si>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</si>
  <si>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整備基準</t>
    <rPh sb="0" eb="2">
      <t>セイビ</t>
    </rPh>
    <rPh sb="2" eb="4">
      <t>キジュン</t>
    </rPh>
    <phoneticPr fontId="4"/>
  </si>
  <si>
    <t>　①床面</t>
    <phoneticPr fontId="4"/>
  </si>
  <si>
    <t>　②戸の構造</t>
    <phoneticPr fontId="4"/>
  </si>
  <si>
    <t>　③点状ブロック等</t>
    <phoneticPr fontId="4"/>
  </si>
  <si>
    <t>　④突出物等</t>
    <phoneticPr fontId="4"/>
  </si>
  <si>
    <t>　①幅</t>
    <phoneticPr fontId="4"/>
  </si>
  <si>
    <t>　②車椅子の転回
　　スペース</t>
    <phoneticPr fontId="4"/>
  </si>
  <si>
    <t>　③戸の構造</t>
    <phoneticPr fontId="4"/>
  </si>
  <si>
    <t>　②踏面の識別</t>
    <phoneticPr fontId="4"/>
  </si>
  <si>
    <t>　③段の構造</t>
    <phoneticPr fontId="4"/>
  </si>
  <si>
    <t>　④回り階段</t>
    <phoneticPr fontId="4"/>
  </si>
  <si>
    <t>　⑤手すり</t>
    <phoneticPr fontId="4"/>
  </si>
  <si>
    <t>　⑥点状ブロック等</t>
    <phoneticPr fontId="4"/>
  </si>
  <si>
    <t>　①手すり</t>
    <phoneticPr fontId="4"/>
  </si>
  <si>
    <t>　②路面</t>
    <phoneticPr fontId="4"/>
  </si>
  <si>
    <t>　③路面の識別</t>
    <phoneticPr fontId="4"/>
  </si>
  <si>
    <t>　④立ち上がり</t>
    <phoneticPr fontId="4"/>
  </si>
  <si>
    <t>　⑤点状ブロック等</t>
    <phoneticPr fontId="4"/>
  </si>
  <si>
    <t>　②勾配</t>
    <phoneticPr fontId="4"/>
  </si>
  <si>
    <t>　③踊場</t>
    <phoneticPr fontId="4"/>
  </si>
  <si>
    <t>　①設置数</t>
    <phoneticPr fontId="4"/>
  </si>
  <si>
    <t>　②空間の確保等</t>
    <phoneticPr fontId="4"/>
  </si>
  <si>
    <t>　③出入口幅</t>
    <phoneticPr fontId="4"/>
  </si>
  <si>
    <t>　④戸の構造</t>
    <phoneticPr fontId="4"/>
  </si>
  <si>
    <t>　⑤段</t>
    <phoneticPr fontId="4"/>
  </si>
  <si>
    <t>　⑥床面</t>
    <phoneticPr fontId="4"/>
  </si>
  <si>
    <t>　⑦洗面器</t>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</si>
  <si>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</si>
  <si>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</si>
  <si>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</si>
  <si>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</si>
  <si>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　卸売市場、事務所、共同住宅・寄宿舎、下宿、遊技場、キャバレー・料理店・ナイトクラブ・ダンスホール等、工場、自動車車庫以外の用途の建築物に設ける利用者の用に供する便所
☆500㎡未満の建築物（努力規定）</t>
    <phoneticPr fontId="4"/>
  </si>
  <si>
    <t>　卸売市場、事務所、共同住宅・寄宿舎、下宿、遊技場、キャバレー・料理店・ナイトクラブ・ダンスホール等、工場、自動車車庫以外の用途の建築物に設ける利用者の用に供する便所
★500㎡以上の建築物</t>
    <phoneticPr fontId="4"/>
  </si>
  <si>
    <t>②車椅子使用者用客室の便所</t>
    <phoneticPr fontId="4"/>
  </si>
  <si>
    <t>③車椅子使用者用客室の浴室</t>
    <phoneticPr fontId="4"/>
  </si>
  <si>
    <t>　⑥洗面所</t>
    <phoneticPr fontId="4"/>
  </si>
  <si>
    <t>　②ベビーベッドの設置</t>
    <phoneticPr fontId="4"/>
  </si>
  <si>
    <t>　④床面積</t>
    <phoneticPr fontId="4"/>
  </si>
  <si>
    <t>　②段</t>
    <phoneticPr fontId="4"/>
  </si>
  <si>
    <t>　③傾斜路
　（手すり・
　　立ち上がり）</t>
    <phoneticPr fontId="4"/>
  </si>
  <si>
    <t>　⑤排水溝の溝蓋</t>
    <phoneticPr fontId="4"/>
  </si>
  <si>
    <t>　②車椅子の
　　転回場所</t>
    <phoneticPr fontId="4"/>
  </si>
  <si>
    <t>　④傾斜路
　　（幅・勾配）</t>
    <phoneticPr fontId="4"/>
  </si>
  <si>
    <t>　②幅</t>
    <phoneticPr fontId="4"/>
  </si>
  <si>
    <t>　③路面</t>
    <phoneticPr fontId="4"/>
  </si>
  <si>
    <t>③移動等円滑化経路を構成する出入口から高齢者、障害者等優先停車施設までの通路</t>
    <phoneticPr fontId="4"/>
  </si>
  <si>
    <t>　②乗降スペース
　　（寸法・仕上げ）</t>
    <phoneticPr fontId="4"/>
  </si>
  <si>
    <t>　出入口</t>
    <phoneticPr fontId="4"/>
  </si>
  <si>
    <t>　内部</t>
    <phoneticPr fontId="4"/>
  </si>
  <si>
    <t>　段の禁止</t>
    <phoneticPr fontId="4"/>
  </si>
  <si>
    <t>　床面</t>
    <phoneticPr fontId="4"/>
  </si>
  <si>
    <t>　幅</t>
    <phoneticPr fontId="4"/>
  </si>
  <si>
    <t>　車椅子の
　転回場所</t>
    <phoneticPr fontId="4"/>
  </si>
  <si>
    <t>　戸の構造</t>
    <phoneticPr fontId="4"/>
  </si>
  <si>
    <t>　傾斜路
　（手すり・
　　識別・
　　幅・
　　勾配・
　　立ち上がり）</t>
    <phoneticPr fontId="4"/>
  </si>
  <si>
    <t>　突出物等</t>
    <phoneticPr fontId="4"/>
  </si>
  <si>
    <t>　排水溝の溝蓋</t>
    <phoneticPr fontId="4"/>
  </si>
  <si>
    <t>①経路（利用居室からＡ～Ｃまで）</t>
    <phoneticPr fontId="4"/>
  </si>
  <si>
    <t>　Ａ道等</t>
    <phoneticPr fontId="4"/>
  </si>
  <si>
    <t>　Ｂ便所</t>
    <phoneticPr fontId="4"/>
  </si>
  <si>
    <t>　Ｃ駐車施設</t>
    <phoneticPr fontId="4"/>
  </si>
  <si>
    <t>　②経路の長さ</t>
    <phoneticPr fontId="4"/>
  </si>
  <si>
    <t>　③階段又は段</t>
    <phoneticPr fontId="4"/>
  </si>
  <si>
    <t>①経路（地上階にある利用居室からＡ～Ｃまで）</t>
    <phoneticPr fontId="4"/>
  </si>
  <si>
    <t>②経路（地上階以外の階にある利用居室からＡ～Ｃまで）</t>
    <phoneticPr fontId="4"/>
  </si>
  <si>
    <t>　③経路の長さ</t>
    <phoneticPr fontId="4"/>
  </si>
  <si>
    <t>　④階段又は段</t>
    <phoneticPr fontId="4"/>
  </si>
  <si>
    <t>①経路（地上階にある出入口からＡ～Ｃまで）</t>
    <phoneticPr fontId="4"/>
  </si>
  <si>
    <t>　①停止階</t>
    <phoneticPr fontId="4"/>
  </si>
  <si>
    <t>　②出入口の幅</t>
    <phoneticPr fontId="4"/>
  </si>
  <si>
    <t>　③乗降ロビー</t>
    <phoneticPr fontId="4"/>
  </si>
  <si>
    <t>　2,000㎡以上</t>
    <phoneticPr fontId="4"/>
  </si>
  <si>
    <t>　2,000㎡未満で、
　事務所等※の用途</t>
    <phoneticPr fontId="4"/>
  </si>
  <si>
    <t>　2,000㎡未満で、
　事務所等※の用途以外</t>
    <phoneticPr fontId="4"/>
  </si>
  <si>
    <t>　⑥鏡</t>
    <phoneticPr fontId="4"/>
  </si>
  <si>
    <t>　⑦表示案内</t>
    <phoneticPr fontId="4"/>
  </si>
  <si>
    <t>　⑫音声案内
　（到着する階・
　　出入口の戸の閉鎖）</t>
    <rPh sb="18" eb="21">
      <t>デイリグチ</t>
    </rPh>
    <phoneticPr fontId="4"/>
  </si>
  <si>
    <t>　⑬自動感知制止装置</t>
    <phoneticPr fontId="4"/>
  </si>
  <si>
    <t>　⑭災害時等</t>
    <phoneticPr fontId="4"/>
  </si>
  <si>
    <t>　⑨音声案内
　　（籠の出入口）</t>
    <phoneticPr fontId="4"/>
  </si>
  <si>
    <t>　⑩自動感知制止装置</t>
    <phoneticPr fontId="4"/>
  </si>
  <si>
    <t>　⑪災害時等</t>
    <phoneticPr fontId="4"/>
  </si>
  <si>
    <t>　①標識の設置</t>
    <phoneticPr fontId="4"/>
  </si>
  <si>
    <t>　③文字</t>
    <phoneticPr fontId="4"/>
  </si>
  <si>
    <t>　④視覚障害者対応</t>
    <phoneticPr fontId="4"/>
  </si>
  <si>
    <t>　②位置、高さ、
　　照明</t>
    <phoneticPr fontId="4"/>
  </si>
  <si>
    <t>　位置、高さ、
　照明</t>
    <phoneticPr fontId="4"/>
  </si>
  <si>
    <t>　文字</t>
    <phoneticPr fontId="4"/>
  </si>
  <si>
    <t>　視覚障害者対応</t>
    <phoneticPr fontId="4"/>
  </si>
  <si>
    <t>　①経路
　（主要な案内板
　　又は案内所から
　　道等まで）</t>
    <phoneticPr fontId="4"/>
  </si>
  <si>
    <t>　②誘導用
　　ブロック等</t>
    <phoneticPr fontId="4"/>
  </si>
  <si>
    <t>　①育児用施設</t>
    <phoneticPr fontId="4"/>
  </si>
  <si>
    <t>　②案内表示</t>
    <phoneticPr fontId="4"/>
  </si>
  <si>
    <t>　①自動感知制止
　　装置</t>
    <phoneticPr fontId="4"/>
  </si>
  <si>
    <t>　②衝突防止</t>
    <phoneticPr fontId="4"/>
  </si>
  <si>
    <t>　①有効幅</t>
    <phoneticPr fontId="4"/>
  </si>
  <si>
    <t>　②大きさ</t>
    <phoneticPr fontId="4"/>
  </si>
  <si>
    <t>　③経路</t>
    <phoneticPr fontId="4"/>
  </si>
  <si>
    <t>　①カウンター等
　　の構造</t>
    <phoneticPr fontId="4"/>
  </si>
  <si>
    <t>　①券売機等</t>
    <phoneticPr fontId="4"/>
  </si>
  <si>
    <t>　①設備</t>
    <phoneticPr fontId="4"/>
  </si>
  <si>
    <t>否</t>
    <phoneticPr fontId="4"/>
  </si>
  <si>
    <t>適
（ただし書）</t>
    <phoneticPr fontId="4"/>
  </si>
  <si>
    <t>●両側に手すりを設けること。</t>
    <phoneticPr fontId="4"/>
  </si>
  <si>
    <t>●段がある部分の上端に近接する踊場の部分には、視覚障害者に対し警告を行うために、点状ブロック等を敷設すること。ただし、令第12条第５号ただし書に規定する場合は、この限りでない。
＜ただし書＞
段がある部分の上端に近接する踊場の部分が次のいずれかに該当
・駐車場
・段がある部分と連続して手すりを設ける</t>
    <rPh sb="94" eb="95">
      <t>ガ</t>
    </rPh>
    <phoneticPr fontId="4"/>
  </si>
  <si>
    <t>●傾斜がある部分の上端に近接する踊場の部分には、視覚障害者に対し警告を行うために、点状ブロック等を敷設すること。ただし、令第13条第４号ただし書に規定する場合は、この限りでない。
＜ただし書き＞
　傾斜がある部分の上端に近接する踊場の部分が次のいずれかに該当
・勾配が1/20を超えない傾斜がある部分の上端に近接するもの
・高さが16cmを超えず、かつ、勾配が1/12を超えない傾斜がある部分の上端に近接するもの
・駐車場
・傾斜がある部分と連続して手すりを設けるもの</t>
    <rPh sb="95" eb="96">
      <t>ガ</t>
    </rPh>
    <rPh sb="121" eb="122">
      <t>ツギ</t>
    </rPh>
    <rPh sb="128" eb="130">
      <t>ガイトウ</t>
    </rPh>
    <phoneticPr fontId="4"/>
  </si>
  <si>
    <t>●客室の総数が50以上の場合は、車椅子使用者用客室を客室の総数に1/100を乗じて得た数以上設けること。（端数切上）</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</si>
  <si>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</si>
  <si>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</si>
  <si>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●籠の奥行きは135cm以上とすること。</t>
    <phoneticPr fontId="4"/>
  </si>
  <si>
    <t>●育児用施設の出入口又はその付近に、育児用施設が設けられている旨の適切な表示をすること。</t>
    <phoneticPr fontId="4"/>
  </si>
  <si>
    <t>②出入口</t>
    <phoneticPr fontId="4"/>
  </si>
  <si>
    <t>●令第15条第２項第２号ロの基準に適合すること。
（＝幅は、80cm以上とすること。）
（＝戸を設ける場合には、自動的に開閉する構造その他の車椅子使用者が容易に開閉して通過できる構造とし、かつ、その前後に高低差がないこと。）</t>
    <rPh sb="46" eb="47">
      <t>ト</t>
    </rPh>
    <rPh sb="48" eb="49">
      <t>モウ</t>
    </rPh>
    <rPh sb="51" eb="53">
      <t>バアイ</t>
    </rPh>
    <rPh sb="56" eb="59">
      <t>ジドウテキ</t>
    </rPh>
    <rPh sb="60" eb="62">
      <t>カイヘイ</t>
    </rPh>
    <rPh sb="64" eb="66">
      <t>コウゾウ</t>
    </rPh>
    <rPh sb="68" eb="69">
      <t>タ</t>
    </rPh>
    <rPh sb="70" eb="73">
      <t>クルマイス</t>
    </rPh>
    <rPh sb="73" eb="76">
      <t>シヨウシャ</t>
    </rPh>
    <rPh sb="77" eb="79">
      <t>ヨウイ</t>
    </rPh>
    <rPh sb="80" eb="82">
      <t>カイヘイ</t>
    </rPh>
    <rPh sb="84" eb="86">
      <t>ツウカ</t>
    </rPh>
    <rPh sb="89" eb="91">
      <t>コウゾウ</t>
    </rPh>
    <rPh sb="99" eb="101">
      <t>ゼンゴ</t>
    </rPh>
    <rPh sb="102" eb="105">
      <t>コウテイサ</t>
    </rPh>
    <phoneticPr fontId="4"/>
  </si>
  <si>
    <t>幅、戸の構造</t>
    <rPh sb="0" eb="1">
      <t>ハバ</t>
    </rPh>
    <rPh sb="2" eb="3">
      <t>ト</t>
    </rPh>
    <rPh sb="4" eb="6">
      <t>コウゾウ</t>
    </rPh>
    <phoneticPr fontId="4"/>
  </si>
  <si>
    <t>段</t>
    <rPh sb="0" eb="1">
      <t>ダン</t>
    </rPh>
    <phoneticPr fontId="4"/>
  </si>
  <si>
    <t>★出入口には、通行の際に支障となる段を設けないこと。</t>
    <rPh sb="1" eb="4">
      <t>デイリグチ</t>
    </rPh>
    <rPh sb="7" eb="9">
      <t>ツウコウ</t>
    </rPh>
    <rPh sb="10" eb="11">
      <t>サイ</t>
    </rPh>
    <rPh sb="12" eb="14">
      <t>シショウ</t>
    </rPh>
    <rPh sb="17" eb="18">
      <t>ダン</t>
    </rPh>
    <rPh sb="19" eb="20">
      <t>モウ</t>
    </rPh>
    <phoneticPr fontId="4"/>
  </si>
  <si>
    <t>　③更衣ブース又は
　　シャワーブース</t>
    <phoneticPr fontId="4"/>
  </si>
  <si>
    <t>　④各設備</t>
    <phoneticPr fontId="4"/>
  </si>
  <si>
    <t>　⑤空間の確保等</t>
    <phoneticPr fontId="4"/>
  </si>
  <si>
    <t>　⑥水栓器具</t>
    <phoneticPr fontId="4"/>
  </si>
  <si>
    <t>【１】車椅子対応トイレ</t>
    <rPh sb="3" eb="6">
      <t>クルマイス</t>
    </rPh>
    <rPh sb="6" eb="8">
      <t>タイオウ</t>
    </rPh>
    <phoneticPr fontId="4"/>
  </si>
  <si>
    <t>【２】準車椅子対応トイレ</t>
    <rPh sb="4" eb="7">
      <t>クルマイス</t>
    </rPh>
    <rPh sb="7" eb="9">
      <t>タイオウ</t>
    </rPh>
    <phoneticPr fontId="4"/>
  </si>
  <si>
    <t>【３】オストメイト対応トイレ</t>
    <rPh sb="9" eb="11">
      <t>タイオウ</t>
    </rPh>
    <phoneticPr fontId="4"/>
  </si>
  <si>
    <t>【５】乳幼児対応トイレ</t>
    <rPh sb="6" eb="8">
      <t>タイオウ</t>
    </rPh>
    <phoneticPr fontId="4"/>
  </si>
  <si>
    <t>★自動車の全駐車台数が２０１以上の場合には、当該全駐車台数に1/100を乗じて得た数（端数切上）に２を加えた数以上の車椅子使用者用駐車施設を設けること。</t>
    <rPh sb="14" eb="16">
      <t>イジョウ</t>
    </rPh>
    <phoneticPr fontId="4"/>
  </si>
  <si>
    <t>★籠は、利用居室、車椅子対応トイレ若しくは準車椅子対応トイレ又は車椅子使用者用駐車施設がある階及び地上階に停止すること。</t>
    <rPh sb="9" eb="12">
      <t>クルマイス</t>
    </rPh>
    <rPh sb="12" eb="14">
      <t>タイオウ</t>
    </rPh>
    <rPh sb="22" eb="25">
      <t>クルマイス</t>
    </rPh>
    <rPh sb="25" eb="27">
      <t>タイオウ</t>
    </rPh>
    <phoneticPr fontId="4"/>
  </si>
  <si>
    <t>●籠内及び乗降ロビーに設ける制御装置（令第18条第２項第５号ホに定める制御装置を除く。）は、視覚障害者が円滑に操作できる構造とすること。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</si>
  <si>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⑨視覚障害者対応操作盤の規定は適用しない）。</t>
    <rPh sb="114" eb="116">
      <t>シカク</t>
    </rPh>
    <rPh sb="116" eb="119">
      <t>ショウガイシャ</t>
    </rPh>
    <rPh sb="119" eb="121">
      <t>タイオウ</t>
    </rPh>
    <rPh sb="121" eb="124">
      <t>ソウサバン</t>
    </rPh>
    <rPh sb="125" eb="127">
      <t>キテイ</t>
    </rPh>
    <rPh sb="128" eb="130">
      <t>テキヨウ</t>
    </rPh>
    <phoneticPr fontId="4"/>
  </si>
  <si>
    <t>●籠内又は乗降ロビーには、到着する籠の昇降方向を音声により知らせる装置を設けること。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</si>
  <si>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⑪音声案内（昇降方向）の規定は適用しない）。</t>
    <rPh sb="114" eb="116">
      <t>オンセイ</t>
    </rPh>
    <rPh sb="116" eb="118">
      <t>アンナイ</t>
    </rPh>
    <rPh sb="119" eb="121">
      <t>ショウコウ</t>
    </rPh>
    <rPh sb="121" eb="123">
      <t>ホウコウ</t>
    </rPh>
    <rPh sb="125" eb="127">
      <t>キテイ</t>
    </rPh>
    <rPh sb="128" eb="130">
      <t>テキヨウ</t>
    </rPh>
    <phoneticPr fontId="4"/>
  </si>
  <si>
    <t>●籠内には、籠が到着する階並びに籠及び昇降路の出入口の戸の閉鎖を音声により知らせる装置を設けること。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</si>
  <si>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⑫音声案内（到着する階・出入口の戸の閉鎖）の規定は適用しない）。</t>
    <rPh sb="114" eb="116">
      <t>オンセイ</t>
    </rPh>
    <rPh sb="116" eb="118">
      <t>アンナイ</t>
    </rPh>
    <rPh sb="119" eb="121">
      <t>トウチャク</t>
    </rPh>
    <rPh sb="123" eb="124">
      <t>カイ</t>
    </rPh>
    <rPh sb="125" eb="128">
      <t>デイリグチ</t>
    </rPh>
    <rPh sb="129" eb="130">
      <t>ト</t>
    </rPh>
    <rPh sb="131" eb="133">
      <t>ヘイサ</t>
    </rPh>
    <rPh sb="135" eb="137">
      <t>キテイ</t>
    </rPh>
    <rPh sb="138" eb="140">
      <t>テキヨウ</t>
    </rPh>
    <phoneticPr fontId="4"/>
  </si>
  <si>
    <t>★籠は、各住戸、居住者のための共用部分である居室、車椅子対応トイレ又は準車椅子対応トイレ及び車椅子使用者用駐車施設がある階並びに地上階に停止すること。</t>
    <rPh sb="25" eb="28">
      <t>クルマイス</t>
    </rPh>
    <rPh sb="28" eb="30">
      <t>タイオウ</t>
    </rPh>
    <rPh sb="36" eb="39">
      <t>クルマイス</t>
    </rPh>
    <rPh sb="39" eb="41">
      <t>タイオウ</t>
    </rPh>
    <phoneticPr fontId="4"/>
  </si>
  <si>
    <t>☆客席の総数が200以下の場合は当該客席の総数に1/50を乗じて得た数以上、客席の総数が201以上の場合は当該客席の総数に1/100を乗じて得た数に２を加えた数以上の車椅子使用者用の客席を設けるよう努めること。（端数切上）</t>
    <rPh sb="47" eb="49">
      <t>イジョウ</t>
    </rPh>
    <phoneticPr fontId="4"/>
  </si>
  <si>
    <t>☆客席の総数が200以下の場合は当該客席の総数に1/50を乗じて得た数以上、客席の総数が201以上の場合は当該客席の総数に1/100を乗じて得た数に２を加えた数以上の客席に、難聴者の聴力を補うための装置を設けるよう努めること。（端数切上）</t>
    <rPh sb="47" eb="49">
      <t>イジョウ</t>
    </rPh>
    <phoneticPr fontId="4"/>
  </si>
  <si>
    <t>★それぞれ１以上（男子用及び女子用の区分があるときは、それぞれ１以上）の浴室、シャワー室又は更衣室は、次に定める基準に適合すること。</t>
    <rPh sb="51" eb="52">
      <t>ツギ</t>
    </rPh>
    <rPh sb="53" eb="54">
      <t>サダ</t>
    </rPh>
    <phoneticPr fontId="4"/>
  </si>
  <si>
    <t>劇場、映画館、演芸場、観覧場、集会場又は公会堂の客席の部分</t>
    <rPh sb="0" eb="2">
      <t>ゲキジョウ</t>
    </rPh>
    <rPh sb="3" eb="6">
      <t>エイガカン</t>
    </rPh>
    <rPh sb="7" eb="9">
      <t>エンゲイ</t>
    </rPh>
    <rPh sb="9" eb="10">
      <t>ジョウ</t>
    </rPh>
    <rPh sb="11" eb="13">
      <t>カンラン</t>
    </rPh>
    <rPh sb="13" eb="14">
      <t>ジョウ</t>
    </rPh>
    <rPh sb="15" eb="18">
      <t>シュウカイジョウ</t>
    </rPh>
    <rPh sb="18" eb="19">
      <t>マタ</t>
    </rPh>
    <rPh sb="20" eb="23">
      <t>コウカイドウ</t>
    </rPh>
    <rPh sb="24" eb="26">
      <t>キャクセキ</t>
    </rPh>
    <rPh sb="27" eb="29">
      <t>ブブン</t>
    </rPh>
    <phoneticPr fontId="4"/>
  </si>
  <si>
    <t>劇場、映画館、演芸場、観覧場、集会場又は公会堂の客席の部分</t>
    <phoneticPr fontId="4"/>
  </si>
  <si>
    <t>　⑧車椅子使用者対応
    操作盤</t>
    <phoneticPr fontId="4"/>
  </si>
  <si>
    <t>　⑩音声案内(籠の出入口)</t>
    <phoneticPr fontId="4"/>
  </si>
  <si>
    <t>　⑨視覚障害者対応
    操作盤</t>
    <phoneticPr fontId="4"/>
  </si>
  <si>
    <t>　①特殊な構造又は使用
    形態のエレベーター</t>
    <phoneticPr fontId="4"/>
  </si>
  <si>
    <t>　②特殊な構造又は使用
    形態のエスカレーター</t>
    <phoneticPr fontId="4"/>
  </si>
  <si>
    <t>　⑪音声案内(昇降方向)</t>
    <phoneticPr fontId="4"/>
  </si>
  <si>
    <t>自動感知制止
装置</t>
    <phoneticPr fontId="4"/>
  </si>
  <si>
    <t>　①案内所</t>
    <rPh sb="2" eb="4">
      <t>アンナイ</t>
    </rPh>
    <rPh sb="4" eb="5">
      <t>ジョ</t>
    </rPh>
    <phoneticPr fontId="4"/>
  </si>
  <si>
    <t>★建築物又はその敷地には、主要な案内板を設けること。ただし、当該便所、車椅子使用者用駐車施設、高齢者、障害者等優先停車施設又はエレベーターその他の昇降機その他の設備の配置を容易に視認できる場合は、この限りでない。</t>
    <phoneticPr fontId="4"/>
  </si>
  <si>
    <t>　②主要な案内板</t>
    <phoneticPr fontId="4"/>
  </si>
  <si>
    <t>　③視覚障害者対応
　　案内設備</t>
    <phoneticPr fontId="4"/>
  </si>
  <si>
    <r>
      <t>★建築物又はその敷地には、当該建築物又はその敷地内の高齢者、障害者等の円滑な利用に配慮した便所、車椅子使用者用駐車施設、高齢者、障害者等優先停車施設又はエレベーターその他の昇降機その他の設備の配置を令第20条第２項の国土交通大臣が定める方法により視覚障害者に示すための設備を設けること。
＜国土交通大臣が定める方法＞
　・文字等の浮き彫り…</t>
    </r>
    <r>
      <rPr>
        <sz val="9"/>
        <color rgb="FF000000"/>
        <rFont val="Segoe UI Symbol"/>
        <family val="3"/>
      </rPr>
      <t>➊</t>
    </r>
    <r>
      <rPr>
        <sz val="9"/>
        <color rgb="FF000000"/>
        <rFont val="BIZ UDゴシック"/>
        <family val="3"/>
        <charset val="128"/>
      </rPr>
      <t xml:space="preserve">
　・音による案内…</t>
    </r>
    <r>
      <rPr>
        <sz val="9"/>
        <color rgb="FF000000"/>
        <rFont val="Segoe UI Symbol"/>
        <family val="3"/>
      </rPr>
      <t>➋</t>
    </r>
    <r>
      <rPr>
        <sz val="9"/>
        <color rgb="FF000000"/>
        <rFont val="BIZ UDゴシック"/>
        <family val="3"/>
        <charset val="128"/>
      </rPr>
      <t xml:space="preserve">
　・点字及び前</t>
    </r>
    <r>
      <rPr>
        <sz val="9"/>
        <color rgb="FF000000"/>
        <rFont val="Segoe UI Symbol"/>
        <family val="3"/>
      </rPr>
      <t>➊➋</t>
    </r>
    <r>
      <rPr>
        <sz val="9"/>
        <color rgb="FF000000"/>
        <rFont val="BIZ UDゴシック"/>
        <family val="3"/>
        <charset val="128"/>
      </rPr>
      <t>に類するもの</t>
    </r>
    <phoneticPr fontId="4"/>
  </si>
  <si>
    <t>☆案内所を設ける場合は、文字により情報を表示する聴覚障害者に配慮した設備を設けるよう努めること。</t>
    <phoneticPr fontId="4"/>
  </si>
  <si>
    <t>　⑤避難誘導設備</t>
    <rPh sb="2" eb="4">
      <t>ヒナン</t>
    </rPh>
    <phoneticPr fontId="4"/>
  </si>
  <si>
    <t>非該当</t>
    <rPh sb="0" eb="3">
      <t>ヒガイトウ</t>
    </rPh>
    <phoneticPr fontId="4"/>
  </si>
  <si>
    <t>　「対象」を選んだ場合➡それぞれの整備箇所について、</t>
    <rPh sb="2" eb="4">
      <t>タイショウ</t>
    </rPh>
    <rPh sb="6" eb="7">
      <t>エラ</t>
    </rPh>
    <rPh sb="9" eb="11">
      <t>バアイ</t>
    </rPh>
    <phoneticPr fontId="4"/>
  </si>
  <si>
    <t>　③ベビーチェア設置
　　及び便房の表示</t>
    <rPh sb="15" eb="16">
      <t>ベン</t>
    </rPh>
    <rPh sb="16" eb="17">
      <t>ボウ</t>
    </rPh>
    <rPh sb="18" eb="20">
      <t>ヒョウジ</t>
    </rPh>
    <phoneticPr fontId="4"/>
  </si>
  <si>
    <t>　④乳幼児対応の表示</t>
    <rPh sb="2" eb="5">
      <t>ニュウヨウジ</t>
    </rPh>
    <rPh sb="5" eb="7">
      <t>タイオウ</t>
    </rPh>
    <phoneticPr fontId="4"/>
  </si>
  <si>
    <t>非該当</t>
    <rPh sb="0" eb="3">
      <t>ヒガイトウ</t>
    </rPh>
    <phoneticPr fontId="4"/>
  </si>
  <si>
    <r>
      <t>床面積の合計が2,000㎡以上の【１】の対象建築物で、【１】に加えて設ける利用者の用に供する便所（共同住宅及び寄宿舎の住戸を除く）（【１】を２以上設けた場合を除く）
　　</t>
    </r>
    <r>
      <rPr>
        <i/>
        <u/>
        <sz val="8"/>
        <color rgb="FF0070C0"/>
        <rFont val="BIZ UDゴシック"/>
        <family val="3"/>
        <charset val="128"/>
      </rPr>
      <t>車椅子対応トイレを２以上設けた場合は【１】の項目をチェックすること</t>
    </r>
    <rPh sb="71" eb="73">
      <t>イジョウ</t>
    </rPh>
    <rPh sb="73" eb="74">
      <t>モウ</t>
    </rPh>
    <rPh sb="76" eb="78">
      <t>バアイ</t>
    </rPh>
    <rPh sb="79" eb="80">
      <t>ノゾ</t>
    </rPh>
    <rPh sb="86" eb="89">
      <t>クルマイス</t>
    </rPh>
    <rPh sb="89" eb="91">
      <t>タイオウ</t>
    </rPh>
    <rPh sb="96" eb="98">
      <t>イジョウ</t>
    </rPh>
    <rPh sb="98" eb="99">
      <t>モウ</t>
    </rPh>
    <rPh sb="101" eb="103">
      <t>バアイ</t>
    </rPh>
    <rPh sb="108" eb="110">
      <t>コウモク</t>
    </rPh>
    <phoneticPr fontId="4"/>
  </si>
  <si>
    <r>
      <t>床面積の合計が500㎡未満の建築物で、利用者の用に供する便所（共同住宅及び寄宿舎の住戸を除く）（【１】を１以上設けた場合を除く）
　　</t>
    </r>
    <r>
      <rPr>
        <i/>
        <u/>
        <sz val="8"/>
        <color rgb="FF0070C0"/>
        <rFont val="BIZ UDゴシック"/>
        <family val="3"/>
        <charset val="128"/>
      </rPr>
      <t>車椅子対応トイレを１以上設けた場合は【１】の項目をチェックすること</t>
    </r>
    <rPh sb="53" eb="55">
      <t>イジョウ</t>
    </rPh>
    <rPh sb="55" eb="56">
      <t>モウ</t>
    </rPh>
    <rPh sb="58" eb="60">
      <t>バアイ</t>
    </rPh>
    <rPh sb="61" eb="62">
      <t>ノゾ</t>
    </rPh>
    <rPh sb="68" eb="71">
      <t>クルマイス</t>
    </rPh>
    <rPh sb="71" eb="73">
      <t>タイオウ</t>
    </rPh>
    <rPh sb="78" eb="80">
      <t>イジョウ</t>
    </rPh>
    <rPh sb="80" eb="81">
      <t>モウ</t>
    </rPh>
    <rPh sb="83" eb="85">
      <t>バアイ</t>
    </rPh>
    <rPh sb="90" eb="92">
      <t>コウモク</t>
    </rPh>
    <phoneticPr fontId="4"/>
  </si>
  <si>
    <r>
      <t>床面積の合計が500㎡以上の建築物又は専ら高齢者、障害者が利用する建築物で、利用者の用に供する便所（共同住宅及び寄宿舎を除く）
　　</t>
    </r>
    <r>
      <rPr>
        <i/>
        <u/>
        <sz val="8"/>
        <color rgb="FF0070C0"/>
        <rFont val="BIZ UDゴシック"/>
        <family val="3"/>
        <charset val="128"/>
      </rPr>
      <t>床面積の合計が2,000㎡以上の建築物で２以上設けた場合、床面積の合計が500㎡未満の建築物で１以上設けた場合、共同住宅又は寄宿舎で準車椅子対応トイレに代わり設けた場合は、この項目をチェックすること</t>
    </r>
    <rPh sb="123" eb="125">
      <t>キョウドウ</t>
    </rPh>
    <rPh sb="125" eb="127">
      <t>ジュウタク</t>
    </rPh>
    <rPh sb="127" eb="128">
      <t>マタ</t>
    </rPh>
    <rPh sb="129" eb="132">
      <t>キシュクシャ</t>
    </rPh>
    <rPh sb="133" eb="134">
      <t>ジュン</t>
    </rPh>
    <rPh sb="134" eb="137">
      <t>クルマイス</t>
    </rPh>
    <rPh sb="137" eb="139">
      <t>タイオウ</t>
    </rPh>
    <rPh sb="143" eb="144">
      <t>カ</t>
    </rPh>
    <rPh sb="146" eb="147">
      <t>モウ</t>
    </rPh>
    <rPh sb="149" eb="151">
      <t>バアイ</t>
    </rPh>
    <rPh sb="155" eb="157">
      <t>コウモク</t>
    </rPh>
    <phoneticPr fontId="4"/>
  </si>
  <si>
    <r>
      <t>共同住宅又は寄宿舎で、利用者の用に供する便所（住戸を除く）（【１】を１以上設けた場合を除く）
　　</t>
    </r>
    <r>
      <rPr>
        <i/>
        <u/>
        <sz val="8"/>
        <color rgb="FF0070C0"/>
        <rFont val="BIZ UDゴシック"/>
        <family val="3"/>
        <charset val="128"/>
      </rPr>
      <t>車椅子対応トイレを１以上設けた場合は【１】の項目をチェックすること</t>
    </r>
    <rPh sb="35" eb="37">
      <t>イジョウ</t>
    </rPh>
    <rPh sb="37" eb="38">
      <t>モウ</t>
    </rPh>
    <rPh sb="40" eb="42">
      <t>バアイ</t>
    </rPh>
    <rPh sb="43" eb="44">
      <t>ノゾ</t>
    </rPh>
    <rPh sb="60" eb="62">
      <t>イジョウ</t>
    </rPh>
    <phoneticPr fontId="4"/>
  </si>
  <si>
    <t>上記【１】の基準に適合すること</t>
    <rPh sb="0" eb="2">
      <t>ジョウキ</t>
    </rPh>
    <rPh sb="6" eb="8">
      <t>キジュン</t>
    </rPh>
    <rPh sb="9" eb="11">
      <t>テキゴウ</t>
    </rPh>
    <phoneticPr fontId="4"/>
  </si>
  <si>
    <t>上記【１】の基準に適合すること</t>
    <phoneticPr fontId="4"/>
  </si>
  <si>
    <t>上記【１】の基準に適合すること</t>
    <phoneticPr fontId="4"/>
  </si>
  <si>
    <t>　一般基準</t>
    <rPh sb="1" eb="3">
      <t>イッパン</t>
    </rPh>
    <rPh sb="3" eb="5">
      <t>キジュン</t>
    </rPh>
    <phoneticPr fontId="4"/>
  </si>
  <si>
    <t>●幅は、80cm以上とすること。</t>
    <phoneticPr fontId="4"/>
  </si>
  <si>
    <t>上記【１】（②を除く。）の基準に適合すること</t>
    <rPh sb="8" eb="9">
      <t>ノゾ</t>
    </rPh>
    <phoneticPr fontId="4"/>
  </si>
  <si>
    <t>※　共用施設等
・居住者のための共用部分である居室　　・車椅子対応トイレ又は準車椅子対応トイレ　　・車椅子使用者用駐車施設</t>
    <rPh sb="28" eb="31">
      <t>クルマイス</t>
    </rPh>
    <rPh sb="31" eb="33">
      <t>タイオウ</t>
    </rPh>
    <rPh sb="39" eb="42">
      <t>クルマイス</t>
    </rPh>
    <rPh sb="42" eb="44">
      <t>タイオウ</t>
    </rPh>
    <phoneticPr fontId="4"/>
  </si>
  <si>
    <t>●令第18条第２項第６号に適合していること
（＝次に掲げる構造を有し、車椅子に座ったまま使用するエレベーターで、籠の定格速度が15ｍ/分以下で、かつ、その床面積が2.25㎡以下のものであって、昇降行程が４ｍ以下のもの又は階段及び傾斜路に沿って昇降するもの）
・平成12年建設省告示第1413号第１第九号に規定する段差解消機
・籠の幅は70cm以上、かつ、奥行きは120cm以上
・乗降方向に応じた籠寸法の確保</t>
    <phoneticPr fontId="4"/>
  </si>
  <si>
    <t>★高齢者、障害者等の円滑な利用に配慮した便所若しくは便房の出入口若しくはその付近、車椅子使用者用駐車施設、高齢者、障害者等優先停車施設又は高齢者、障害者等の円滑な利用に配慮したエレベーターその他の昇降機の付近には、それぞれ、当該便所、便房、車椅子使用者用駐車施設、高齢者、障害者等優先停車施設、エレベーターその他の昇降機があることを表示する標識を設けること。</t>
    <rPh sb="22" eb="23">
      <t>モ</t>
    </rPh>
    <rPh sb="32" eb="33">
      <t>モ</t>
    </rPh>
    <phoneticPr fontId="4"/>
  </si>
  <si>
    <t>　④聴覚障害者配慮
　　設備（案内所）</t>
    <rPh sb="2" eb="4">
      <t>チョウカク</t>
    </rPh>
    <rPh sb="4" eb="6">
      <t>ショウガイ</t>
    </rPh>
    <rPh sb="6" eb="7">
      <t>シャ</t>
    </rPh>
    <rPh sb="7" eb="9">
      <t>ハイリョ</t>
    </rPh>
    <rPh sb="12" eb="14">
      <t>セツビ</t>
    </rPh>
    <rPh sb="15" eb="17">
      <t>アンナイ</t>
    </rPh>
    <rPh sb="17" eb="18">
      <t>ジョ</t>
    </rPh>
    <phoneticPr fontId="4"/>
  </si>
  <si>
    <t>●令第21条第２項第２号に適合すること。
（＝視覚障害者移動等円滑化経路を構成する敷地内の通路の次に掲げる部分には、視覚障害者に対し警告を行うために、点状ブロック等を敷設すること。）
イ　車路に近接する部分
ロ　段がある部分又は傾斜がある部分の上端に近接する部分（視覚障害者の利用上支障がないものとして国土交通大臣が定める部分を除く。）
＜国土交通大臣が定める部分＞
・勾配が1/20を超えない傾斜の上端に近接するもの
・高さが16㎝を超えず、かつ勾配が1/12を超えない傾斜の上端に近接するもの
・段がある部分若しくは傾斜がある部分と連続して手すりを設ける踊場等</t>
    <rPh sb="173" eb="175">
      <t>コクド</t>
    </rPh>
    <rPh sb="175" eb="177">
      <t>コウツウ</t>
    </rPh>
    <rPh sb="177" eb="179">
      <t>ダイジン</t>
    </rPh>
    <rPh sb="180" eb="181">
      <t>サダ</t>
    </rPh>
    <rPh sb="183" eb="185">
      <t>ブブン</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</si>
  <si>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</si>
  <si>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</si>
  <si>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整備項目</t>
    <rPh sb="0" eb="2">
      <t>セイビ</t>
    </rPh>
    <rPh sb="2" eb="4">
      <t>コウモク</t>
    </rPh>
    <phoneticPr fontId="4"/>
  </si>
  <si>
    <t>利用者の用に供する廊下等（共同住宅又は寄宿舎にあっては、共用のもの）</t>
    <phoneticPr fontId="4"/>
  </si>
  <si>
    <t>利用者の用に供する廊下等（共同住宅又は寄宿舎にあっては、共用のもの）のうち、移動等円滑化経路を構成する廊下等</t>
    <phoneticPr fontId="4"/>
  </si>
  <si>
    <t>利用者の用に供する主たる階段（踊場含む。）（共同住宅又は寄宿舎にあっては、共用のもの）</t>
    <phoneticPr fontId="4"/>
  </si>
  <si>
    <t>利用者の用に供する傾斜路（共同住宅又は寄宿舎にあっては、共用のもの）</t>
    <phoneticPr fontId="4"/>
  </si>
  <si>
    <t>利用者の用に供する傾斜路（共同住宅又は寄宿舎にあっては、共用のもの）のうち、移動等円滑化経路を構成する傾斜路</t>
    <phoneticPr fontId="4"/>
  </si>
  <si>
    <t>●条例第６条第１号に適合すること。
（＝便所内に、乳幼児用ベッドその他の乳幼児のおむつの交換ができる設備を１以上設けること。ただし、不特定かつ多数の者が利用し、又は主として高齢者、障害者等が利用する便所以外の場所であって乳幼児を連れた者が利用しやすい場所に当該設備が設けられている場合は、この限りでない。）</t>
    <rPh sb="1" eb="3">
      <t>ジョウレイ</t>
    </rPh>
    <rPh sb="3" eb="4">
      <t>ダイ</t>
    </rPh>
    <rPh sb="5" eb="6">
      <t>ジョウ</t>
    </rPh>
    <rPh sb="6" eb="7">
      <t>ダイ</t>
    </rPh>
    <rPh sb="8" eb="9">
      <t>ゴウ</t>
    </rPh>
    <rPh sb="10" eb="12">
      <t>テキゴウ</t>
    </rPh>
    <phoneticPr fontId="4"/>
  </si>
  <si>
    <t>●条例第６条第２号に適合すること。
（＝便所内に、乳幼児を安全に座らせることができる設備を設けた便房を１以上設け、当該便房の出入口にその旨を表示すること。）</t>
    <rPh sb="1" eb="3">
      <t>ジョウレイ</t>
    </rPh>
    <rPh sb="3" eb="4">
      <t>ダイ</t>
    </rPh>
    <rPh sb="5" eb="6">
      <t>ジョウ</t>
    </rPh>
    <rPh sb="6" eb="7">
      <t>ダイ</t>
    </rPh>
    <rPh sb="8" eb="9">
      <t>ゴウ</t>
    </rPh>
    <rPh sb="10" eb="12">
      <t>テキゴウ</t>
    </rPh>
    <phoneticPr fontId="4"/>
  </si>
  <si>
    <t>●条例第６条第３号に適合すること。
（＝当該便所の出入口に、②③（②ただし書に該当する場合にあっては、③）の設備を設けている旨を表示すること。）</t>
    <rPh sb="1" eb="3">
      <t>ジョウレイ</t>
    </rPh>
    <rPh sb="3" eb="4">
      <t>ダイ</t>
    </rPh>
    <rPh sb="5" eb="6">
      <t>ジョウ</t>
    </rPh>
    <rPh sb="6" eb="7">
      <t>ダイ</t>
    </rPh>
    <rPh sb="8" eb="9">
      <t>ゴウ</t>
    </rPh>
    <rPh sb="10" eb="12">
      <t>テキゴウ</t>
    </rPh>
    <phoneticPr fontId="4"/>
  </si>
  <si>
    <t>☆幅は、80cm以上とすること。</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</si>
  <si>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</si>
  <si>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☆自動的に開閉する構造の戸を設ける場合には、利用者が戸に挟まれることのないよう、利用者を感知し、戸の閉鎖を自動的に制止することができる装置を設けること。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</si>
  <si>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</si>
  <si>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☆車椅子使用者その他の高齢者、障害者等が円滑に利用することができるよう、十分な空間を確保し、かつ、腰掛便座、手すり、洗面器等を適切に配置した構造とすること。</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</si>
  <si>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</si>
  <si>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</si>
  <si>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</si>
  <si>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</si>
  <si>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</si>
  <si>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</si>
  <si>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☆令第18条第２項第1号に適合すること
（＝通路上に階段又は段を設けないこと。ただし、傾斜路又はエレベーターその他の昇降機を併設する場合は、この限りでない。）</t>
    <rPh sb="22" eb="24">
      <t>ツウロ</t>
    </rPh>
    <phoneticPr fontId="4"/>
  </si>
  <si>
    <t>適
（ただし書）</t>
    <rPh sb="0" eb="1">
      <t>テキ</t>
    </rPh>
    <rPh sb="6" eb="7">
      <t>ガ</t>
    </rPh>
    <phoneticPr fontId="4"/>
  </si>
  <si>
    <t>床面積の合計が500㎡（共同住宅又は寄宿舎にあっては、1,000㎡）未満の建築物で地上階以外の階のみに利用居室を有する建築物の経路</t>
    <phoneticPr fontId="4"/>
  </si>
  <si>
    <t>床面積の合計が500㎡（共同住宅又は寄宿舎にあっては、1,000㎡）未満の建築物で地上階に利用居室を有する建築物の経路</t>
    <phoneticPr fontId="4"/>
  </si>
  <si>
    <t>床面積の合計が500㎡（共同住宅又は寄宿舎にあっては、1,000㎡）以上、又は利用居室が設けられていない建築物の経路</t>
    <phoneticPr fontId="4"/>
  </si>
  <si>
    <t>★地上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7" eb="9">
      <t>リヨウ</t>
    </rPh>
    <rPh sb="9" eb="11">
      <t>キョシツ</t>
    </rPh>
    <rPh sb="17" eb="20">
      <t>クルマイス</t>
    </rPh>
    <rPh sb="20" eb="22">
      <t>タイオウ</t>
    </rPh>
    <rPh sb="28" eb="31">
      <t>クルマイス</t>
    </rPh>
    <rPh sb="31" eb="33">
      <t>タイオウ</t>
    </rPh>
    <rPh sb="97" eb="99">
      <t>ケイロ</t>
    </rPh>
    <phoneticPr fontId="4"/>
  </si>
  <si>
    <t>☆地上階以外の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101" eb="103">
      <t>ケイロ</t>
    </rPh>
    <phoneticPr fontId="4"/>
  </si>
  <si>
    <t>★車椅子使用者用駐車施設（建築物又はその敷地内に当該施設を設ける場合に限る。）から地上階にある利用居室までの経路</t>
    <rPh sb="54" eb="56">
      <t>ケイロ</t>
    </rPh>
    <phoneticPr fontId="4"/>
  </si>
  <si>
    <t>☆車椅子使用者用駐車施設（建築物又はその敷地内に当該施設を設ける場合に限る。）から地上階以外の階にある利用居室までの経路</t>
    <rPh sb="58" eb="60">
      <t>ケイロ</t>
    </rPh>
    <phoneticPr fontId="4"/>
  </si>
  <si>
    <t>★地上階にある出入口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7" eb="10">
      <t>デイリグチ</t>
    </rPh>
    <rPh sb="16" eb="19">
      <t>クルマイス</t>
    </rPh>
    <rPh sb="19" eb="21">
      <t>タイオウ</t>
    </rPh>
    <rPh sb="27" eb="30">
      <t>クルマイス</t>
    </rPh>
    <rPh sb="30" eb="32">
      <t>タイオウ</t>
    </rPh>
    <rPh sb="92" eb="94">
      <t>ケイロ</t>
    </rPh>
    <phoneticPr fontId="4"/>
  </si>
  <si>
    <t>★車椅子使用者用駐車施設（建築物又はその敷地内に当該施設を設ける場合に限る。）から地上階にある出入口までの経路</t>
    <rPh sb="41" eb="43">
      <t>チジョウ</t>
    </rPh>
    <rPh sb="43" eb="44">
      <t>カイ</t>
    </rPh>
    <rPh sb="47" eb="50">
      <t>デイリグチ</t>
    </rPh>
    <rPh sb="53" eb="55">
      <t>ケイロ</t>
    </rPh>
    <phoneticPr fontId="4"/>
  </si>
  <si>
    <t>☆地上階以外の階にある利用居室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97" eb="99">
      <t>ケイロ</t>
    </rPh>
    <phoneticPr fontId="4"/>
  </si>
  <si>
    <t>☆車椅子使用者用駐車施設（建築物又はその敷地内に当該施設を設ける場合に限る。）から地上階以外の階にある利用居室までの経路</t>
    <rPh sb="41" eb="43">
      <t>チジョウ</t>
    </rPh>
    <rPh sb="43" eb="44">
      <t>カイ</t>
    </rPh>
    <rPh sb="44" eb="46">
      <t>イガイ</t>
    </rPh>
    <rPh sb="47" eb="48">
      <t>カイ</t>
    </rPh>
    <rPh sb="51" eb="53">
      <t>リヨウ</t>
    </rPh>
    <rPh sb="53" eb="55">
      <t>キョシツ</t>
    </rPh>
    <rPh sb="58" eb="60">
      <t>ケイロ</t>
    </rPh>
    <phoneticPr fontId="4"/>
  </si>
  <si>
    <t>高齢者、障害者等の円滑な利用に配慮した便所・便房（車椅子対応トイレ、準車椅子対応トイレ）、駐車施設、停車施設、又はエレベーターその他の昇降機を設ける建築物</t>
    <rPh sb="25" eb="28">
      <t>クルマイス</t>
    </rPh>
    <rPh sb="28" eb="30">
      <t>タイオウ</t>
    </rPh>
    <rPh sb="34" eb="35">
      <t>ジュン</t>
    </rPh>
    <rPh sb="35" eb="38">
      <t>クルマイス</t>
    </rPh>
    <rPh sb="38" eb="40">
      <t>タイオウ</t>
    </rPh>
    <rPh sb="71" eb="72">
      <t>モウ</t>
    </rPh>
    <rPh sb="74" eb="77">
      <t>ケンチクブツ</t>
    </rPh>
    <phoneticPr fontId="4"/>
  </si>
  <si>
    <r>
      <t>●案内所を設ける場合は、②主要な案内板と③視覚障害者対応案内設備の規定は適用しない。
　　</t>
    </r>
    <r>
      <rPr>
        <i/>
        <u/>
        <sz val="9"/>
        <color rgb="FF000000"/>
        <rFont val="BIZ UDゴシック"/>
        <family val="3"/>
        <charset val="128"/>
      </rPr>
      <t>案内所を設けた場合は「適」を入力すること</t>
    </r>
    <rPh sb="46" eb="48">
      <t>アンナイ</t>
    </rPh>
    <rPh sb="48" eb="49">
      <t>ジョ</t>
    </rPh>
    <rPh sb="57" eb="58">
      <t>テキ</t>
    </rPh>
    <rPh sb="60" eb="62">
      <t>ニュウリョク</t>
    </rPh>
    <phoneticPr fontId="4"/>
  </si>
  <si>
    <t>非該当</t>
    <rPh sb="0" eb="3">
      <t>ヒガイトウ</t>
    </rPh>
    <phoneticPr fontId="4"/>
  </si>
  <si>
    <t>●条例第７条第１項に規定する育児用施設（＝乳幼児ベッド及び椅子その他乳幼児のおむつの交換及び授乳ができる設備が配置された場所）を設けること。</t>
    <rPh sb="1" eb="3">
      <t>ジョウレイ</t>
    </rPh>
    <rPh sb="3" eb="4">
      <t>ダイ</t>
    </rPh>
    <rPh sb="5" eb="6">
      <t>ジョウ</t>
    </rPh>
    <rPh sb="6" eb="7">
      <t>ダイ</t>
    </rPh>
    <rPh sb="8" eb="9">
      <t>コウ</t>
    </rPh>
    <rPh sb="10" eb="12">
      <t>キテイ</t>
    </rPh>
    <rPh sb="21" eb="24">
      <t>ニュウヨウジ</t>
    </rPh>
    <rPh sb="27" eb="28">
      <t>オヨ</t>
    </rPh>
    <rPh sb="29" eb="31">
      <t>イス</t>
    </rPh>
    <rPh sb="33" eb="34">
      <t>ホカ</t>
    </rPh>
    <rPh sb="34" eb="37">
      <t>ニュウヨウジ</t>
    </rPh>
    <rPh sb="42" eb="44">
      <t>コウカン</t>
    </rPh>
    <rPh sb="44" eb="45">
      <t>オヨ</t>
    </rPh>
    <rPh sb="46" eb="48">
      <t>ジュニュウ</t>
    </rPh>
    <rPh sb="52" eb="54">
      <t>セツビ</t>
    </rPh>
    <rPh sb="55" eb="57">
      <t>ハイチ</t>
    </rPh>
    <rPh sb="60" eb="62">
      <t>バショ</t>
    </rPh>
    <phoneticPr fontId="4"/>
  </si>
  <si>
    <t>☆育児用施設（＝乳幼児ベッド及び椅子その他乳幼児のおむつの交換及び授乳ができる設備が配置された場所）を設けるよう努めること。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</si>
  <si>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</si>
  <si>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</si>
  <si>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</si>
  <si>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☆高齢者、障害者等の利用に配慮したものを設けるよう努めること。</t>
    <phoneticPr fontId="4"/>
  </si>
  <si>
    <t>・「対象/対象外を選択してください」</t>
    <rPh sb="2" eb="4">
      <t>タイショウ</t>
    </rPh>
    <rPh sb="5" eb="8">
      <t>タイショウガイ</t>
    </rPh>
    <rPh sb="9" eb="11">
      <t>センタク</t>
    </rPh>
    <phoneticPr fontId="4"/>
  </si>
  <si>
    <t>・「空白のセルがあります」</t>
    <rPh sb="2" eb="4">
      <t>クウハク</t>
    </rPh>
    <phoneticPr fontId="4"/>
  </si>
  <si>
    <t>8-2</t>
    <phoneticPr fontId="4"/>
  </si>
  <si>
    <t>■エラーメッセージの解説（表紙）</t>
    <rPh sb="10" eb="12">
      <t>カイセツ</t>
    </rPh>
    <rPh sb="13" eb="15">
      <t>ヒョウシ</t>
    </rPh>
    <phoneticPr fontId="4"/>
  </si>
  <si>
    <t>移動等円滑化経路</t>
    <rPh sb="0" eb="3">
      <t>イドウナド</t>
    </rPh>
    <rPh sb="3" eb="6">
      <t>エンカツカ</t>
    </rPh>
    <rPh sb="6" eb="8">
      <t>ケイロ</t>
    </rPh>
    <phoneticPr fontId="4"/>
  </si>
  <si>
    <t>エレベーター等</t>
    <rPh sb="6" eb="7">
      <t>ナド</t>
    </rPh>
    <phoneticPr fontId="4"/>
  </si>
  <si>
    <t xml:space="preserve">   →対象or対象外を選択していない項目があります</t>
    <phoneticPr fontId="4"/>
  </si>
  <si>
    <t xml:space="preserve">   →対象と入力しているが、整備状況欄に空欄があります</t>
    <rPh sb="4" eb="6">
      <t>タイショウ</t>
    </rPh>
    <rPh sb="7" eb="9">
      <t>ニュウリョク</t>
    </rPh>
    <rPh sb="15" eb="17">
      <t>セイビ</t>
    </rPh>
    <rPh sb="17" eb="19">
      <t>ジョウキョウ</t>
    </rPh>
    <rPh sb="19" eb="20">
      <t>ラン</t>
    </rPh>
    <rPh sb="21" eb="23">
      <t>クウラン</t>
    </rPh>
    <phoneticPr fontId="4"/>
  </si>
  <si>
    <t>否（努力）</t>
    <rPh sb="0" eb="1">
      <t>イナ</t>
    </rPh>
    <rPh sb="2" eb="4">
      <t>ドリョク</t>
    </rPh>
    <phoneticPr fontId="4"/>
  </si>
  <si>
    <t>建築物別（棟別）で一の届出とする場合に入力</t>
    <rPh sb="0" eb="3">
      <t>ケンチクブツ</t>
    </rPh>
    <rPh sb="3" eb="4">
      <t>ベツ</t>
    </rPh>
    <rPh sb="5" eb="6">
      <t>ムネ</t>
    </rPh>
    <rPh sb="6" eb="7">
      <t>ベツ</t>
    </rPh>
    <rPh sb="9" eb="10">
      <t>イチ</t>
    </rPh>
    <rPh sb="11" eb="13">
      <t>トドケデ</t>
    </rPh>
    <rPh sb="16" eb="18">
      <t>バアイ</t>
    </rPh>
    <rPh sb="19" eb="21">
      <t>ニュウリョク</t>
    </rPh>
    <phoneticPr fontId="4"/>
  </si>
  <si>
    <t>建築物名称（用途）：</t>
    <rPh sb="0" eb="2">
      <t>ケンチク</t>
    </rPh>
    <rPh sb="2" eb="3">
      <t>ブツ</t>
    </rPh>
    <rPh sb="3" eb="5">
      <t>メイショウ</t>
    </rPh>
    <rPh sb="6" eb="8">
      <t>ヨウト</t>
    </rPh>
    <phoneticPr fontId="4"/>
  </si>
  <si>
    <t>建築物名称（用途）：</t>
    <rPh sb="0" eb="3">
      <t>ケンチクブツ</t>
    </rPh>
    <rPh sb="3" eb="5">
      <t>メイショウ</t>
    </rPh>
    <rPh sb="6" eb="8">
      <t>ヨウト</t>
    </rPh>
    <phoneticPr fontId="4"/>
  </si>
  <si>
    <t>【２】移動等円滑化経路を構成する廊下等　　　</t>
    <phoneticPr fontId="4"/>
  </si>
  <si>
    <t>表紙の集計表では8-1に反映されます</t>
    <rPh sb="0" eb="2">
      <t>ヒョウシ</t>
    </rPh>
    <rPh sb="3" eb="6">
      <t>シュウケイヒョウ</t>
    </rPh>
    <rPh sb="12" eb="14">
      <t>ハンエイ</t>
    </rPh>
    <phoneticPr fontId="4"/>
  </si>
  <si>
    <t>【２】移動等円滑化経路を構成する傾斜路　　　　　　　　　　　　　　　　　</t>
    <phoneticPr fontId="4"/>
  </si>
  <si>
    <t>移動等円滑化経路を構成するエレベーター（共同住宅又は寄宿舎を除く）及びその乗降ロビー　　　　</t>
    <phoneticPr fontId="4"/>
  </si>
  <si>
    <t>共同住宅又は寄宿舎の場合は【２】が対象となります</t>
    <rPh sb="0" eb="2">
      <t>キョウドウ</t>
    </rPh>
    <rPh sb="2" eb="4">
      <t>ジュウタク</t>
    </rPh>
    <rPh sb="4" eb="5">
      <t>マタ</t>
    </rPh>
    <rPh sb="6" eb="9">
      <t>キシュクシャ</t>
    </rPh>
    <rPh sb="10" eb="12">
      <t>バアイ</t>
    </rPh>
    <rPh sb="17" eb="19">
      <t>タイショウ</t>
    </rPh>
    <phoneticPr fontId="4"/>
  </si>
  <si>
    <t>【２】移動等円滑化経路を構成する出入口</t>
    <phoneticPr fontId="4"/>
  </si>
  <si>
    <t>【２】移動等円滑化経路を構成する敷地内の通路</t>
    <phoneticPr fontId="4"/>
  </si>
  <si>
    <t>★１以上に両側に手すりが適切に配置された床置式の小便器、壁掛式の小便器（受け口の高さが35cm以下のものに限る。）その他これらに類する小便器を設けること。</t>
    <phoneticPr fontId="4"/>
  </si>
  <si>
    <t>★☆便房にオストメイトの利用に配慮した設備を設けた便所を１以上（男子用及び女子用の区分があるときは、それぞれ１以上）設けること。</t>
    <phoneticPr fontId="4"/>
  </si>
  <si>
    <r>
      <t xml:space="preserve">8-1
</t>
    </r>
    <r>
      <rPr>
        <sz val="10"/>
        <color theme="1"/>
        <rFont val="BIZ UDゴシック"/>
        <family val="3"/>
        <charset val="128"/>
      </rPr>
      <t>（1.3.6.13の【２】
移動等円滑化経路）</t>
    </r>
    <rPh sb="18" eb="20">
      <t>イドウ</t>
    </rPh>
    <rPh sb="20" eb="21">
      <t>トウ</t>
    </rPh>
    <rPh sb="21" eb="24">
      <t>エンカツカ</t>
    </rPh>
    <rPh sb="24" eb="26">
      <t>ケイロ</t>
    </rPh>
    <phoneticPr fontId="4"/>
  </si>
  <si>
    <t>【１】車椅子使用者用客室</t>
    <phoneticPr fontId="4"/>
  </si>
  <si>
    <t>【２】車椅子使用者用客室（努力義務）</t>
    <rPh sb="13" eb="15">
      <t>ドリョク</t>
    </rPh>
    <rPh sb="15" eb="17">
      <t>ギム</t>
    </rPh>
    <phoneticPr fontId="4"/>
  </si>
  <si>
    <r>
      <t>☆</t>
    </r>
    <r>
      <rPr>
        <sz val="9"/>
        <color rgb="FFFF0000"/>
        <rFont val="BIZ UDゴシック"/>
        <family val="3"/>
        <charset val="128"/>
      </rPr>
      <t>【１】に定める数の車椅子使用者用客室のほか、</t>
    </r>
    <r>
      <rPr>
        <sz val="9"/>
        <color rgb="FF000000"/>
        <rFont val="BIZ UDゴシック"/>
        <family val="3"/>
        <charset val="128"/>
      </rPr>
      <t>客室の総数が51以上150以下の場合は１以上、客室の総数が151以上の場合は２以上の車椅子使用者用客室を設けるよう努めること。（端数切上）</t>
    </r>
    <rPh sb="5" eb="6">
      <t>サダ</t>
    </rPh>
    <rPh sb="8" eb="9">
      <t>カズ</t>
    </rPh>
    <rPh sb="10" eb="13">
      <t>クルマイス</t>
    </rPh>
    <rPh sb="13" eb="16">
      <t>シヨウシャ</t>
    </rPh>
    <rPh sb="16" eb="17">
      <t>ヨウ</t>
    </rPh>
    <rPh sb="17" eb="19">
      <t>キャクシツ</t>
    </rPh>
    <phoneticPr fontId="4"/>
  </si>
  <si>
    <r>
      <t>【建築物又はその敷地に車椅子対応トイレ又は準車椅子対応トイレ（それぞれ客室に設けられたものを除く。）を設ける場合】
★利用居室（当該建築物に利用居室が設けられていないときは、道等</t>
    </r>
    <r>
      <rPr>
        <sz val="6"/>
        <color rgb="FFFF0000"/>
        <rFont val="BIZ UDゴシック"/>
        <family val="3"/>
        <charset val="128"/>
      </rPr>
      <t>※</t>
    </r>
    <r>
      <rPr>
        <sz val="9"/>
        <color rgb="FF000000"/>
        <rFont val="BIZ UDゴシック"/>
        <family val="3"/>
        <charset val="128"/>
      </rPr>
      <t>。）から当該車椅子対応トイレ又は準車椅子対応トイレまでの経路</t>
    </r>
    <rPh sb="11" eb="14">
      <t>クルマイス</t>
    </rPh>
    <rPh sb="14" eb="16">
      <t>タイオウ</t>
    </rPh>
    <rPh sb="22" eb="25">
      <t>クルマイス</t>
    </rPh>
    <rPh sb="25" eb="27">
      <t>タイオウ</t>
    </rPh>
    <rPh sb="96" eb="99">
      <t>クルマイス</t>
    </rPh>
    <rPh sb="99" eb="101">
      <t>タイオウ</t>
    </rPh>
    <rPh sb="107" eb="110">
      <t>クルマイス</t>
    </rPh>
    <rPh sb="110" eb="112">
      <t>タイオウ</t>
    </rPh>
    <phoneticPr fontId="4"/>
  </si>
  <si>
    <r>
      <t>【建築物に、利用居室を設ける場合】
★道等</t>
    </r>
    <r>
      <rPr>
        <sz val="6"/>
        <color rgb="FFFF0000"/>
        <rFont val="BIZ UDゴシック"/>
        <family val="3"/>
        <charset val="128"/>
      </rPr>
      <t>※</t>
    </r>
    <r>
      <rPr>
        <sz val="9"/>
        <color rgb="FF000000"/>
        <rFont val="BIZ UDゴシック"/>
        <family val="3"/>
        <charset val="128"/>
      </rPr>
      <t>から当該利用居室（共同住宅又は寄宿舎にあっては各住戸、ホテル、旅館又は下宿にあっては各客室）までの経路</t>
    </r>
    <phoneticPr fontId="4"/>
  </si>
  <si>
    <r>
      <t>【建築物又はその敷地に車椅子使用者用駐車施設を設ける場合】
★当該車椅子使用者用駐車施設から利用居室（当該建築物に利用居室が設けられていないときは、道等</t>
    </r>
    <r>
      <rPr>
        <sz val="6"/>
        <color rgb="FFFF0000"/>
        <rFont val="BIZ UDゴシック"/>
        <family val="3"/>
        <charset val="128"/>
      </rPr>
      <t>※</t>
    </r>
    <r>
      <rPr>
        <sz val="9"/>
        <color rgb="FF000000"/>
        <rFont val="BIZ UDゴシック"/>
        <family val="3"/>
        <charset val="128"/>
      </rPr>
      <t>。）までの経路</t>
    </r>
    <phoneticPr fontId="4"/>
  </si>
  <si>
    <t>※地形の特殊性により適用される移動等円滑化経路の特例に該当する場合は、「当該建築物の車寄せ」と読み替える</t>
    <rPh sb="1" eb="3">
      <t>チケイ</t>
    </rPh>
    <rPh sb="4" eb="7">
      <t>トクシュセイ</t>
    </rPh>
    <rPh sb="10" eb="12">
      <t>テキヨウ</t>
    </rPh>
    <rPh sb="15" eb="17">
      <t>イドウ</t>
    </rPh>
    <rPh sb="17" eb="18">
      <t>トウ</t>
    </rPh>
    <rPh sb="18" eb="21">
      <t>エンカツカ</t>
    </rPh>
    <rPh sb="21" eb="23">
      <t>ケイロ</t>
    </rPh>
    <rPh sb="24" eb="26">
      <t>トクレイ</t>
    </rPh>
    <rPh sb="27" eb="29">
      <t>ガイトウ</t>
    </rPh>
    <rPh sb="31" eb="33">
      <t>バアイ</t>
    </rPh>
    <rPh sb="36" eb="38">
      <t>トウガイ</t>
    </rPh>
    <rPh sb="38" eb="41">
      <t>ケンチクブツ</t>
    </rPh>
    <rPh sb="42" eb="44">
      <t>クルマヨ</t>
    </rPh>
    <rPh sb="47" eb="48">
      <t>ヨ</t>
    </rPh>
    <rPh sb="49" eb="50">
      <t>カ</t>
    </rPh>
    <phoneticPr fontId="4"/>
  </si>
  <si>
    <r>
      <t>☆道等</t>
    </r>
    <r>
      <rPr>
        <sz val="6"/>
        <color rgb="FFFF0000"/>
        <rFont val="BIZ UDゴシック"/>
        <family val="3"/>
        <charset val="128"/>
      </rPr>
      <t>※</t>
    </r>
    <r>
      <rPr>
        <sz val="9"/>
        <color rgb="FF000000"/>
        <rFont val="BIZ UDゴシック"/>
        <family val="3"/>
        <charset val="128"/>
      </rPr>
      <t>から地上階以外の階にある利用居室までの経路</t>
    </r>
    <rPh sb="6" eb="8">
      <t>チジョウ</t>
    </rPh>
    <rPh sb="8" eb="9">
      <t>カイ</t>
    </rPh>
    <rPh sb="9" eb="11">
      <t>イガイ</t>
    </rPh>
    <rPh sb="12" eb="13">
      <t>カイ</t>
    </rPh>
    <rPh sb="16" eb="18">
      <t>リヨウ</t>
    </rPh>
    <rPh sb="18" eb="20">
      <t>キョシツ</t>
    </rPh>
    <rPh sb="23" eb="25">
      <t>ケイロ</t>
    </rPh>
    <phoneticPr fontId="4"/>
  </si>
  <si>
    <r>
      <t>★道等</t>
    </r>
    <r>
      <rPr>
        <sz val="6"/>
        <color rgb="FFFF0000"/>
        <rFont val="BIZ UDゴシック"/>
        <family val="3"/>
        <charset val="128"/>
      </rPr>
      <t>※</t>
    </r>
    <r>
      <rPr>
        <sz val="9"/>
        <color rgb="FF000000"/>
        <rFont val="BIZ UDゴシック"/>
        <family val="3"/>
        <charset val="128"/>
      </rPr>
      <t>から地上階にある利用居室までの経路</t>
    </r>
    <rPh sb="6" eb="8">
      <t>チジョウ</t>
    </rPh>
    <rPh sb="8" eb="9">
      <t>カイ</t>
    </rPh>
    <rPh sb="12" eb="14">
      <t>リヨウ</t>
    </rPh>
    <rPh sb="14" eb="16">
      <t>キョシツ</t>
    </rPh>
    <rPh sb="19" eb="21">
      <t>ケイロ</t>
    </rPh>
    <phoneticPr fontId="4"/>
  </si>
  <si>
    <r>
      <t>★道等</t>
    </r>
    <r>
      <rPr>
        <sz val="6"/>
        <color rgb="FFFF0000"/>
        <rFont val="BIZ UDゴシック"/>
        <family val="3"/>
        <charset val="128"/>
      </rPr>
      <t>※</t>
    </r>
    <r>
      <rPr>
        <sz val="9"/>
        <color rgb="FF000000"/>
        <rFont val="BIZ UDゴシック"/>
        <family val="3"/>
        <charset val="128"/>
      </rPr>
      <t>から地上階にある出入口までの経路</t>
    </r>
    <rPh sb="6" eb="8">
      <t>チジョウ</t>
    </rPh>
    <rPh sb="8" eb="9">
      <t>カイ</t>
    </rPh>
    <rPh sb="12" eb="15">
      <t>デイリグチ</t>
    </rPh>
    <rPh sb="18" eb="20">
      <t>ケイロ</t>
    </rPh>
    <phoneticPr fontId="4"/>
  </si>
  <si>
    <r>
      <t>★道等</t>
    </r>
    <r>
      <rPr>
        <sz val="6"/>
        <color rgb="FFFF0000"/>
        <rFont val="BIZ UDゴシック"/>
        <family val="3"/>
        <charset val="128"/>
      </rPr>
      <t>※</t>
    </r>
    <r>
      <rPr>
        <sz val="9"/>
        <color rgb="FF000000"/>
        <rFont val="BIZ UDゴシック"/>
        <family val="3"/>
        <charset val="128"/>
      </rPr>
      <t>から主要な案内板（点字、音声その他の方法により視覚障害者を案内するものに限る。）、「10案内設備③」で整備する視覚障害者対応案内設備又「10案内設備①」による案内所までの利用者の用に供する経路は、そのうち１以上を、視覚障害者移動等円滑化経路とすること。ただし、令第21条第１項ただし書に規定する場合は、この限りでない。
＜ただし書＞
・駐車場の場合
・受付やフロント等から建物出入口を容易に視認でき、かつ、道等から当該出入口まで点状ブロック等で誘導される場合</t>
    </r>
    <rPh sb="169" eb="170">
      <t>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</si>
</sst>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sz val="6"/>
      <color theme="1"/>
      <name val="BIZ UDゴシック"/>
      <family val="3"/>
      <charset val="128"/>
    </font>
    <font>
      <sz val="8"/>
      <color theme="1"/>
      <name val="BIZ UDゴシック"/>
      <family val="3"/>
      <charset val="128"/>
    </font>
    <font>
      <sz val="9"/>
      <color rgb="FF000000"/>
      <name val="Segoe UI Symbol"/>
      <family val="3"/>
    </font>
    <font>
      <sz val="9"/>
      <name val="BIZ UDゴシック"/>
      <family val="3"/>
      <charset val="128"/>
    </font>
    <font>
      <sz val="8"/>
      <color rgb="FF000000"/>
      <name val="BIZ UDゴシック"/>
      <family val="3"/>
      <charset val="128"/>
    </font>
    <font>
      <sz val="6"/>
      <color rgb="FF000000"/>
      <name val="BIZ UDゴシック"/>
      <family val="3"/>
      <charset val="128"/>
    </font>
    <font>
      <b/>
      <sz val="16"/>
      <color theme="1"/>
      <name val="BIZ UDゴシック"/>
      <family val="3"/>
      <charset val="128"/>
    </font>
    <font>
      <sz val="12"/>
      <color theme="1"/>
      <name val="BIZ UDゴシック"/>
      <family val="3"/>
      <charset val="128"/>
    </font>
    <font>
      <i/>
      <u/>
      <sz val="8"/>
      <color rgb="FF0070C0"/>
      <name val="BIZ UDゴシック"/>
      <family val="3"/>
      <charset val="128"/>
    </font>
    <font>
      <i/>
      <u/>
      <sz val="9"/>
      <color rgb="FF000000"/>
      <name val="BIZ UDゴシック"/>
      <family val="3"/>
      <charset val="128"/>
    </font>
    <font>
      <sz val="10"/>
      <color rgb="FFFF0000"/>
      <name val="BIZ UDゴシック"/>
      <family val="3"/>
      <charset val="128"/>
    </font>
    <font>
      <sz val="11"/>
      <color rgb="FFFF0000"/>
      <name val="BIZ UDゴシック"/>
      <family val="3"/>
      <charset val="128"/>
    </font>
    <font>
      <sz val="12"/>
      <name val="BIZ UDゴシック"/>
      <family val="3"/>
      <charset val="128"/>
    </font>
    <font>
      <b/>
      <sz val="16"/>
      <name val="BIZ UDゴシック"/>
      <family val="3"/>
      <charset val="128"/>
    </font>
    <font>
      <sz val="16"/>
      <name val="BIZ UDゴシック"/>
      <family val="3"/>
      <charset val="128"/>
    </font>
    <font>
      <i/>
      <u/>
      <sz val="12"/>
      <color theme="4"/>
      <name val="BIZ UDゴシック"/>
      <family val="3"/>
      <charset val="128"/>
    </font>
    <font>
      <i/>
      <u/>
      <sz val="9"/>
      <color rgb="FF0070C0"/>
      <name val="BIZ UDゴシック"/>
      <family val="3"/>
      <charset val="128"/>
    </font>
    <font>
      <sz val="10"/>
      <name val="BIZ UDゴシック"/>
      <family val="3"/>
      <charset val="128"/>
    </font>
    <font>
      <sz val="9"/>
      <color rgb="FFFF0000"/>
      <name val="BIZ UDゴシック"/>
      <family val="3"/>
      <charset val="128"/>
    </font>
    <font>
      <sz val="6"/>
      <color rgb="FFFF0000"/>
      <name val="BIZ UDゴシック"/>
      <family val="3"/>
      <charset val="128"/>
    </font>
    <font>
      <sz val="8"/>
      <color rgb="FFFF0000"/>
      <name val="BIZ UDゴシック"/>
      <family val="3"/>
      <charset val="128"/>
    </font>
  </fonts>
  <fills count="8">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157">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3" fillId="0" borderId="2" xfId="0" applyFont="1" applyBorder="1" applyAlignment="1" applyProtection="1">
      <alignment vertical="center" wrapText="1"/>
    </xf>
    <xf numFmtId="0" fontId="1" fillId="2" borderId="2" xfId="0" applyFont="1" applyFill="1" applyBorder="1" applyAlignment="1" applyProtection="1">
      <alignment vertical="center" wrapText="1"/>
    </xf>
    <xf numFmtId="0" fontId="3" fillId="0" borderId="8" xfId="0" applyFont="1" applyBorder="1" applyAlignment="1" applyProtection="1">
      <alignment horizontal="center" vertical="center" wrapText="1"/>
      <protection locked="0"/>
    </xf>
    <xf numFmtId="0" fontId="3" fillId="0" borderId="16" xfId="0" applyFont="1" applyBorder="1" applyAlignment="1" applyProtection="1">
      <alignment vertical="center" wrapText="1"/>
    </xf>
    <xf numFmtId="0" fontId="3" fillId="3"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shrinkToFit="1"/>
    </xf>
    <xf numFmtId="0" fontId="2" fillId="5" borderId="2" xfId="0" applyFont="1" applyFill="1" applyBorder="1" applyAlignment="1" applyProtection="1">
      <alignment horizontal="left" vertical="center" wrapText="1"/>
    </xf>
    <xf numFmtId="0" fontId="13" fillId="0" borderId="2" xfId="0" applyFont="1" applyBorder="1" applyAlignment="1" applyProtection="1">
      <alignment vertical="center" wrapText="1"/>
    </xf>
    <xf numFmtId="0" fontId="6" fillId="0" borderId="0" xfId="0" applyFont="1" applyAlignment="1" applyProtection="1">
      <alignment horizontal="center" vertical="center"/>
      <protection locked="0"/>
    </xf>
    <xf numFmtId="0" fontId="7" fillId="6" borderId="0" xfId="0" applyFont="1" applyFill="1" applyBorder="1" applyAlignment="1" applyProtection="1">
      <alignment vertical="center" shrinkToFit="1"/>
      <protection locked="0"/>
    </xf>
    <xf numFmtId="0" fontId="5" fillId="6" borderId="0" xfId="0" applyFont="1" applyFill="1" applyProtection="1">
      <alignment vertical="center"/>
      <protection locked="0"/>
    </xf>
    <xf numFmtId="0" fontId="5" fillId="6" borderId="0" xfId="0" applyFont="1" applyFill="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6" fillId="7" borderId="0" xfId="0" applyFont="1" applyFill="1" applyAlignment="1" applyProtection="1">
      <alignment horizontal="left" vertical="center"/>
      <protection locked="0"/>
    </xf>
    <xf numFmtId="0" fontId="6" fillId="7" borderId="0" xfId="0" applyFont="1" applyFill="1" applyAlignment="1" applyProtection="1">
      <alignment horizontal="center" vertical="center"/>
      <protection locked="0"/>
    </xf>
    <xf numFmtId="0" fontId="5" fillId="7"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5" fillId="0" borderId="0" xfId="0" applyFont="1" applyFill="1" applyProtection="1">
      <alignment vertical="center"/>
    </xf>
    <xf numFmtId="0" fontId="1" fillId="0" borderId="20" xfId="0" applyFont="1" applyFill="1" applyBorder="1" applyAlignment="1" applyProtection="1">
      <alignment horizontal="center" vertical="center" wrapText="1"/>
    </xf>
    <xf numFmtId="0" fontId="2" fillId="0" borderId="20" xfId="0" applyFont="1" applyFill="1" applyBorder="1" applyAlignment="1" applyProtection="1">
      <alignment vertical="center" wrapText="1"/>
    </xf>
    <xf numFmtId="0" fontId="3" fillId="3" borderId="2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Fill="1" applyBorder="1" applyProtection="1">
      <alignment vertical="center"/>
    </xf>
    <xf numFmtId="0" fontId="1" fillId="5" borderId="3"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xf>
    <xf numFmtId="0" fontId="3" fillId="0" borderId="21" xfId="0" applyFont="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protection locked="0"/>
    </xf>
    <xf numFmtId="0" fontId="2" fillId="3" borderId="16" xfId="0" applyFont="1" applyFill="1" applyBorder="1" applyAlignment="1" applyProtection="1">
      <alignment vertical="center" wrapText="1"/>
    </xf>
    <xf numFmtId="0" fontId="6" fillId="0" borderId="0" xfId="0" applyFont="1" applyFill="1" applyAlignment="1" applyProtection="1">
      <alignment horizontal="center" vertical="center" wrapText="1"/>
      <protection locked="0"/>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1" fillId="2" borderId="14"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9" fillId="6"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0"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3" fillId="0" borderId="22" xfId="0" applyFont="1" applyFill="1" applyBorder="1" applyAlignment="1" applyProtection="1">
      <alignment horizontal="center" vertical="center" wrapText="1"/>
    </xf>
    <xf numFmtId="0" fontId="11" fillId="0" borderId="0" xfId="0" applyFont="1" applyProtection="1">
      <alignment vertical="center"/>
    </xf>
    <xf numFmtId="0" fontId="9" fillId="6" borderId="0" xfId="0" applyFont="1" applyFill="1" applyAlignment="1" applyProtection="1">
      <alignment horizontal="left" vertical="center" indent="2"/>
    </xf>
    <xf numFmtId="0" fontId="7" fillId="6" borderId="0" xfId="0" applyFont="1" applyFill="1" applyBorder="1" applyAlignment="1" applyProtection="1">
      <alignment vertical="center" shrinkToFit="1"/>
    </xf>
    <xf numFmtId="0" fontId="5" fillId="6" borderId="0" xfId="0" applyFont="1" applyFill="1" applyAlignment="1" applyProtection="1">
      <alignment horizontal="center" vertical="center"/>
    </xf>
    <xf numFmtId="0" fontId="7" fillId="6"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indent="2"/>
    </xf>
    <xf numFmtId="0" fontId="1"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indent="2"/>
    </xf>
    <xf numFmtId="0" fontId="3" fillId="0" borderId="25"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xf>
    <xf numFmtId="0" fontId="7" fillId="0" borderId="1" xfId="0" applyFont="1" applyBorder="1" applyAlignment="1" applyProtection="1">
      <alignment horizontal="center" vertical="center" wrapText="1"/>
    </xf>
    <xf numFmtId="0" fontId="6" fillId="0" borderId="0" xfId="0" applyFont="1" applyFill="1" applyAlignment="1" applyProtection="1">
      <alignment horizontal="left" vertical="center" wrapText="1"/>
      <protection locked="0"/>
    </xf>
    <xf numFmtId="0" fontId="6" fillId="0" borderId="0" xfId="0" applyFont="1" applyAlignment="1" applyProtection="1">
      <alignment vertical="center"/>
    </xf>
    <xf numFmtId="0" fontId="5" fillId="7" borderId="0" xfId="0" applyFont="1" applyFill="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indent="2"/>
    </xf>
    <xf numFmtId="0" fontId="9" fillId="0" borderId="0" xfId="0" applyFont="1" applyFill="1" applyAlignment="1" applyProtection="1">
      <alignment horizontal="left" vertical="center" indent="2"/>
    </xf>
    <xf numFmtId="0" fontId="3" fillId="0" borderId="25" xfId="0" applyFont="1" applyBorder="1" applyAlignment="1" applyProtection="1">
      <alignment horizontal="center" vertical="center" wrapText="1"/>
      <protection locked="0"/>
    </xf>
    <xf numFmtId="0" fontId="21" fillId="0" borderId="0" xfId="0" applyFont="1" applyAlignment="1" applyProtection="1">
      <alignment vertical="center" wrapText="1"/>
    </xf>
    <xf numFmtId="0" fontId="20" fillId="0" borderId="0" xfId="0" applyFont="1" applyAlignment="1" applyProtection="1"/>
    <xf numFmtId="0" fontId="7" fillId="0" borderId="1" xfId="0" quotePrefix="1" applyFont="1" applyFill="1" applyBorder="1" applyAlignment="1" applyProtection="1">
      <alignment horizontal="center" vertical="center" wrapText="1"/>
    </xf>
    <xf numFmtId="0" fontId="23" fillId="7"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4" fillId="0" borderId="0" xfId="0" applyFont="1" applyFill="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0" xfId="0" applyFont="1" applyProtection="1">
      <alignment vertical="center"/>
    </xf>
    <xf numFmtId="0" fontId="22" fillId="0" borderId="0" xfId="0" applyFont="1" applyFill="1" applyBorder="1" applyAlignment="1" applyProtection="1">
      <alignment horizontal="right" vertical="center" shrinkToFit="1"/>
    </xf>
    <xf numFmtId="0" fontId="22" fillId="0" borderId="21"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right" vertical="center" shrinkToFit="1"/>
    </xf>
    <xf numFmtId="0" fontId="26" fillId="0" borderId="0" xfId="0" applyFont="1" applyAlignment="1" applyProtection="1">
      <alignment horizontal="right" vertical="center"/>
    </xf>
    <xf numFmtId="0" fontId="18" fillId="0" borderId="0" xfId="0" applyFont="1" applyAlignment="1" applyProtection="1">
      <alignment horizontal="right" vertical="center"/>
    </xf>
    <xf numFmtId="0" fontId="20" fillId="0" borderId="0" xfId="0" applyFont="1" applyProtection="1">
      <alignment vertical="center"/>
    </xf>
    <xf numFmtId="0" fontId="30" fillId="0" borderId="0" xfId="0" applyFont="1" applyAlignment="1" applyProtection="1">
      <alignment horizontal="right" vertical="center"/>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9" fillId="0" borderId="0" xfId="0" applyFont="1" applyAlignment="1" applyProtection="1">
      <alignment horizontal="center" vertical="center"/>
    </xf>
    <xf numFmtId="0" fontId="8" fillId="0" borderId="0" xfId="0" applyFont="1" applyAlignment="1" applyProtection="1">
      <alignment horizontal="center"/>
    </xf>
    <xf numFmtId="0" fontId="1" fillId="2" borderId="2"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0" fontId="27" fillId="0" borderId="0" xfId="0" applyFont="1" applyAlignment="1" applyProtection="1">
      <alignment horizontal="center"/>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5" borderId="2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wrapText="1"/>
    </xf>
    <xf numFmtId="0" fontId="1" fillId="2" borderId="9" xfId="0" applyFont="1" applyFill="1" applyBorder="1" applyAlignment="1" applyProtection="1">
      <alignment horizontal="center" vertical="center" textRotation="255"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17" xfId="0" applyFont="1" applyFill="1" applyBorder="1" applyAlignment="1" applyProtection="1">
      <alignment horizontal="center" vertical="center" textRotation="255" wrapText="1"/>
    </xf>
    <xf numFmtId="0" fontId="1" fillId="2" borderId="1"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xf>
    <xf numFmtId="0" fontId="1" fillId="2" borderId="9" xfId="0" applyFont="1" applyFill="1" applyBorder="1" applyAlignment="1" applyProtection="1">
      <alignment horizontal="center" vertical="center" textRotation="255"/>
    </xf>
    <xf numFmtId="0" fontId="30" fillId="0" borderId="0" xfId="0" applyFont="1" applyAlignment="1" applyProtection="1">
      <alignment horizontal="right" vertical="center" wrapText="1"/>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255" wrapText="1"/>
    </xf>
    <xf numFmtId="0" fontId="14"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15" fillId="2" borderId="1" xfId="0" applyFont="1" applyFill="1" applyBorder="1" applyAlignment="1" applyProtection="1">
      <alignment horizontal="left" vertical="center" wrapText="1" shrinkToFit="1"/>
    </xf>
    <xf numFmtId="0" fontId="8" fillId="2" borderId="2"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1" fillId="2" borderId="10" xfId="0" applyFont="1" applyFill="1" applyBorder="1" applyAlignment="1" applyProtection="1">
      <alignment horizontal="center" vertical="center" textRotation="255" wrapText="1"/>
    </xf>
    <xf numFmtId="0" fontId="1" fillId="2" borderId="13" xfId="0" applyFont="1" applyFill="1" applyBorder="1" applyAlignment="1" applyProtection="1">
      <alignment horizontal="center" vertical="center" textRotation="255" wrapText="1"/>
    </xf>
    <xf numFmtId="0" fontId="1" fillId="2" borderId="14" xfId="0" applyFont="1" applyFill="1" applyBorder="1" applyAlignment="1" applyProtection="1">
      <alignment horizontal="center" vertical="center" textRotation="255" wrapText="1"/>
    </xf>
  </cellXfs>
  <cellStyles count="1">
    <cellStyle name="標準" xfId="0" builtinId="0"/>
  </cellStyles>
  <dxfs count="157">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2846295</xdr:colOff>
      <xdr:row>3</xdr:row>
      <xdr:rowOff>22412</xdr:rowOff>
    </xdr:from>
    <xdr:to>
      <xdr:col>2</xdr:col>
      <xdr:colOff>75359</xdr:colOff>
      <xdr:row>4</xdr:row>
      <xdr:rowOff>8123</xdr:rowOff>
    </xdr:to>
    <xdr:pic>
      <xdr:nvPicPr>
        <xdr:cNvPr id="2" name="グラフィックス 1" descr="鉛筆">
          <a:extLst>
            <a:ext uri="{FF2B5EF4-FFF2-40B4-BE49-F238E27FC236}">
              <a16:creationId xmlns:a16="http://schemas.microsoft.com/office/drawing/2014/main" id="{C1A379DE-190B-484A-A11B-967AA66F6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15119" y="1333500"/>
          <a:ext cx="176211" cy="1762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A2C7AF4D-F527-4CA1-A883-98A9A6423D27}"/>
            </a:ext>
          </a:extLst>
        </xdr:cNvPr>
        <xdr:cNvGrpSpPr/>
      </xdr:nvGrpSpPr>
      <xdr:grpSpPr>
        <a:xfrm>
          <a:off x="28575" y="19050"/>
          <a:ext cx="7086600" cy="352425"/>
          <a:chOff x="0" y="0"/>
          <a:chExt cx="6012000" cy="398857"/>
        </a:xfrm>
      </xdr:grpSpPr>
      <xdr:sp macro="" textlink="">
        <xdr:nvSpPr>
          <xdr:cNvPr id="3" name="Rectangle 4">
            <a:extLst>
              <a:ext uri="{FF2B5EF4-FFF2-40B4-BE49-F238E27FC236}">
                <a16:creationId xmlns:a16="http://schemas.microsoft.com/office/drawing/2014/main" id="{F1CD8DA8-D08A-4D7D-9E5C-FD9B83777C6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E4528A0-0970-4088-8AD9-161DF057F89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AC6E178-B8FF-4022-A764-D50587C47276}"/>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2076450</xdr:colOff>
      <xdr:row>2</xdr:row>
      <xdr:rowOff>38100</xdr:rowOff>
    </xdr:from>
    <xdr:to>
      <xdr:col>3</xdr:col>
      <xdr:colOff>819151</xdr:colOff>
      <xdr:row>3</xdr:row>
      <xdr:rowOff>130725</xdr:rowOff>
    </xdr:to>
    <xdr:sp macro="" textlink="">
      <xdr:nvSpPr>
        <xdr:cNvPr id="7" name="テキスト ボックス 2">
          <a:extLst>
            <a:ext uri="{FF2B5EF4-FFF2-40B4-BE49-F238E27FC236}">
              <a16:creationId xmlns:a16="http://schemas.microsoft.com/office/drawing/2014/main" id="{8FA4135C-7B76-449F-BF5B-25EDB1549590}"/>
            </a:ext>
          </a:extLst>
        </xdr:cNvPr>
        <xdr:cNvSpPr txBox="1">
          <a:spLocks noChangeArrowheads="1"/>
        </xdr:cNvSpPr>
      </xdr:nvSpPr>
      <xdr:spPr bwMode="auto">
        <a:xfrm>
          <a:off x="3657600" y="6477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6E0BFF33-B8A6-49FE-AE3E-1C5DCD93F3D2}"/>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7B921BF0-BA14-4850-B52B-48913C435DA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704E2298-C56E-4B92-A429-1BCB1784086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1C7A61B-0522-42B7-97D6-336BB39782A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2247900</xdr:colOff>
      <xdr:row>2</xdr:row>
      <xdr:rowOff>57150</xdr:rowOff>
    </xdr:from>
    <xdr:to>
      <xdr:col>3</xdr:col>
      <xdr:colOff>1123951</xdr:colOff>
      <xdr:row>3</xdr:row>
      <xdr:rowOff>121200</xdr:rowOff>
    </xdr:to>
    <xdr:sp macro="" textlink="">
      <xdr:nvSpPr>
        <xdr:cNvPr id="7" name="テキスト ボックス 2">
          <a:extLst>
            <a:ext uri="{FF2B5EF4-FFF2-40B4-BE49-F238E27FC236}">
              <a16:creationId xmlns:a16="http://schemas.microsoft.com/office/drawing/2014/main" id="{88773590-3B40-4ACC-A0CD-37898B45A050}"/>
            </a:ext>
          </a:extLst>
        </xdr:cNvPr>
        <xdr:cNvSpPr txBox="1">
          <a:spLocks noChangeArrowheads="1"/>
        </xdr:cNvSpPr>
      </xdr:nvSpPr>
      <xdr:spPr bwMode="auto">
        <a:xfrm>
          <a:off x="3676650" y="6381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323976FC-2601-4D25-BFAC-1C017B69EA4D}"/>
            </a:ext>
          </a:extLst>
        </xdr:cNvPr>
        <xdr:cNvGrpSpPr/>
      </xdr:nvGrpSpPr>
      <xdr:grpSpPr>
        <a:xfrm>
          <a:off x="28575" y="19050"/>
          <a:ext cx="6749303" cy="350744"/>
          <a:chOff x="0" y="0"/>
          <a:chExt cx="6012000" cy="398857"/>
        </a:xfrm>
      </xdr:grpSpPr>
      <xdr:sp macro="" textlink="">
        <xdr:nvSpPr>
          <xdr:cNvPr id="3" name="Rectangle 4">
            <a:extLst>
              <a:ext uri="{FF2B5EF4-FFF2-40B4-BE49-F238E27FC236}">
                <a16:creationId xmlns:a16="http://schemas.microsoft.com/office/drawing/2014/main" id="{798E2F81-C4EE-446E-9431-CC80440570C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E2D5A7AC-4EE6-4A51-B67A-39222DF363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AF28D01C-E18D-4981-9D84-260F285F3EA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76200</xdr:colOff>
      <xdr:row>7</xdr:row>
      <xdr:rowOff>600075</xdr:rowOff>
    </xdr:from>
    <xdr:to>
      <xdr:col>2</xdr:col>
      <xdr:colOff>252411</xdr:colOff>
      <xdr:row>7</xdr:row>
      <xdr:rowOff>776286</xdr:rowOff>
    </xdr:to>
    <xdr:pic>
      <xdr:nvPicPr>
        <xdr:cNvPr id="7" name="グラフィックス 6" descr="鉛筆">
          <a:extLst>
            <a:ext uri="{FF2B5EF4-FFF2-40B4-BE49-F238E27FC236}">
              <a16:creationId xmlns:a16="http://schemas.microsoft.com/office/drawing/2014/main" id="{2F24B06B-7817-47DA-A691-3FD20DB80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04950" y="2133600"/>
          <a:ext cx="176211" cy="176211"/>
        </a:xfrm>
        <a:prstGeom prst="rect">
          <a:avLst/>
        </a:prstGeom>
      </xdr:spPr>
    </xdr:pic>
    <xdr:clientData/>
  </xdr:twoCellAnchor>
  <xdr:twoCellAnchor>
    <xdr:from>
      <xdr:col>2</xdr:col>
      <xdr:colOff>2257425</xdr:colOff>
      <xdr:row>2</xdr:row>
      <xdr:rowOff>38100</xdr:rowOff>
    </xdr:from>
    <xdr:to>
      <xdr:col>3</xdr:col>
      <xdr:colOff>1133476</xdr:colOff>
      <xdr:row>3</xdr:row>
      <xdr:rowOff>140250</xdr:rowOff>
    </xdr:to>
    <xdr:sp macro="" textlink="">
      <xdr:nvSpPr>
        <xdr:cNvPr id="8" name="テキスト ボックス 2">
          <a:extLst>
            <a:ext uri="{FF2B5EF4-FFF2-40B4-BE49-F238E27FC236}">
              <a16:creationId xmlns:a16="http://schemas.microsoft.com/office/drawing/2014/main" id="{98B987F5-F76F-4627-8945-01FC1B58ADE8}"/>
            </a:ext>
          </a:extLst>
        </xdr:cNvPr>
        <xdr:cNvSpPr txBox="1">
          <a:spLocks noChangeArrowheads="1"/>
        </xdr:cNvSpPr>
      </xdr:nvSpPr>
      <xdr:spPr bwMode="auto">
        <a:xfrm>
          <a:off x="3686175" y="58102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29BDCE7B-D27D-4821-8BF6-33FA7610BC50}"/>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1F80A739-9885-4B91-A5D9-4B728815C30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AFBD32A9-E9C5-456A-92FE-57DFD166E8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D9BD797-3470-498D-B5D8-BD505A77A3A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2218764</xdr:colOff>
      <xdr:row>2</xdr:row>
      <xdr:rowOff>134470</xdr:rowOff>
    </xdr:from>
    <xdr:to>
      <xdr:col>3</xdr:col>
      <xdr:colOff>786093</xdr:colOff>
      <xdr:row>3</xdr:row>
      <xdr:rowOff>116717</xdr:rowOff>
    </xdr:to>
    <xdr:sp macro="" textlink="">
      <xdr:nvSpPr>
        <xdr:cNvPr id="7" name="テキスト ボックス 2">
          <a:extLst>
            <a:ext uri="{FF2B5EF4-FFF2-40B4-BE49-F238E27FC236}">
              <a16:creationId xmlns:a16="http://schemas.microsoft.com/office/drawing/2014/main" id="{70682ECD-A7C4-4D64-8FD0-282207585D20}"/>
            </a:ext>
          </a:extLst>
        </xdr:cNvPr>
        <xdr:cNvSpPr txBox="1">
          <a:spLocks noChangeArrowheads="1"/>
        </xdr:cNvSpPr>
      </xdr:nvSpPr>
      <xdr:spPr bwMode="auto">
        <a:xfrm>
          <a:off x="3641911" y="795617"/>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21EB038F-7126-4C54-BDC6-EB429F70AFE7}"/>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FC0268DA-36A6-459A-8E16-B7476FF0A8A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FE2CB778-4BC0-4072-BE29-4E3DDD6B1501}"/>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DCD521F-C1D2-4003-A36D-260E100253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2133600</xdr:colOff>
      <xdr:row>2</xdr:row>
      <xdr:rowOff>57150</xdr:rowOff>
    </xdr:from>
    <xdr:to>
      <xdr:col>3</xdr:col>
      <xdr:colOff>1009651</xdr:colOff>
      <xdr:row>3</xdr:row>
      <xdr:rowOff>121200</xdr:rowOff>
    </xdr:to>
    <xdr:sp macro="" textlink="">
      <xdr:nvSpPr>
        <xdr:cNvPr id="7" name="テキスト ボックス 2">
          <a:extLst>
            <a:ext uri="{FF2B5EF4-FFF2-40B4-BE49-F238E27FC236}">
              <a16:creationId xmlns:a16="http://schemas.microsoft.com/office/drawing/2014/main" id="{F07A23F0-2C52-495C-8DA5-3F07276A4956}"/>
            </a:ext>
          </a:extLst>
        </xdr:cNvPr>
        <xdr:cNvSpPr txBox="1">
          <a:spLocks noChangeArrowheads="1"/>
        </xdr:cNvSpPr>
      </xdr:nvSpPr>
      <xdr:spPr bwMode="auto">
        <a:xfrm>
          <a:off x="3562350" y="6381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1C914CEC-35FC-4DBA-8EE4-DF93BD2E7CA1}"/>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6639AE41-CCA3-4976-A4DB-E39750746127}"/>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3EB90BE-AE5B-4FDD-A166-C5C62967691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93DFF788-09E4-46A7-B6C7-F6F2E159A593}"/>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2</xdr:row>
      <xdr:rowOff>66675</xdr:rowOff>
    </xdr:from>
    <xdr:to>
      <xdr:col>3</xdr:col>
      <xdr:colOff>1133476</xdr:colOff>
      <xdr:row>3</xdr:row>
      <xdr:rowOff>121200</xdr:rowOff>
    </xdr:to>
    <xdr:sp macro="" textlink="">
      <xdr:nvSpPr>
        <xdr:cNvPr id="7" name="テキスト ボックス 2">
          <a:extLst>
            <a:ext uri="{FF2B5EF4-FFF2-40B4-BE49-F238E27FC236}">
              <a16:creationId xmlns:a16="http://schemas.microsoft.com/office/drawing/2014/main" id="{D80464C4-45AC-4EB5-A839-038AEB31971D}"/>
            </a:ext>
          </a:extLst>
        </xdr:cNvPr>
        <xdr:cNvSpPr txBox="1">
          <a:spLocks noChangeArrowheads="1"/>
        </xdr:cNvSpPr>
      </xdr:nvSpPr>
      <xdr:spPr bwMode="auto">
        <a:xfrm>
          <a:off x="3686175" y="65722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0CABA74A-A5AC-435E-BEF7-9B286E242B3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E513A1ED-B748-4EDA-A9E3-56E8B4FD0D9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2DB792D-9EA4-41F3-9594-5E0C947EAB63}"/>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C1A884D9-731C-43D6-ACA3-D5CF8E2D67F0}"/>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2247900</xdr:colOff>
      <xdr:row>2</xdr:row>
      <xdr:rowOff>47625</xdr:rowOff>
    </xdr:from>
    <xdr:to>
      <xdr:col>3</xdr:col>
      <xdr:colOff>1123951</xdr:colOff>
      <xdr:row>3</xdr:row>
      <xdr:rowOff>130725</xdr:rowOff>
    </xdr:to>
    <xdr:sp macro="" textlink="">
      <xdr:nvSpPr>
        <xdr:cNvPr id="7" name="テキスト ボックス 2">
          <a:extLst>
            <a:ext uri="{FF2B5EF4-FFF2-40B4-BE49-F238E27FC236}">
              <a16:creationId xmlns:a16="http://schemas.microsoft.com/office/drawing/2014/main" id="{BFA654E9-18BC-45D4-892A-9E0F072CF570}"/>
            </a:ext>
          </a:extLst>
        </xdr:cNvPr>
        <xdr:cNvSpPr txBox="1">
          <a:spLocks noChangeArrowheads="1"/>
        </xdr:cNvSpPr>
      </xdr:nvSpPr>
      <xdr:spPr bwMode="auto">
        <a:xfrm>
          <a:off x="3676650" y="6096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8F545352-A6D4-4AFE-AAB0-EFAF4BACD44B}"/>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45CDFA7B-E587-4F91-A629-17D53785F2D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E7973C16-C0D0-454A-9CA7-0E73DABFC56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C97D667-1365-4E00-834C-1DA61E3EC1C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2124075</xdr:colOff>
      <xdr:row>2</xdr:row>
      <xdr:rowOff>57150</xdr:rowOff>
    </xdr:from>
    <xdr:to>
      <xdr:col>3</xdr:col>
      <xdr:colOff>1000126</xdr:colOff>
      <xdr:row>3</xdr:row>
      <xdr:rowOff>130725</xdr:rowOff>
    </xdr:to>
    <xdr:sp macro="" textlink="">
      <xdr:nvSpPr>
        <xdr:cNvPr id="7" name="テキスト ボックス 2">
          <a:extLst>
            <a:ext uri="{FF2B5EF4-FFF2-40B4-BE49-F238E27FC236}">
              <a16:creationId xmlns:a16="http://schemas.microsoft.com/office/drawing/2014/main" id="{40025A6C-A25A-4F10-BA8E-2F3C2009C341}"/>
            </a:ext>
          </a:extLst>
        </xdr:cNvPr>
        <xdr:cNvSpPr txBox="1">
          <a:spLocks noChangeArrowheads="1"/>
        </xdr:cNvSpPr>
      </xdr:nvSpPr>
      <xdr:spPr bwMode="auto">
        <a:xfrm>
          <a:off x="3552825" y="6286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755E4D3F-2505-483A-93CF-A4D4C718DE09}"/>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62F2C505-B250-49D7-B175-8E8DA2C991E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B4E8024E-74F8-4696-8260-FD7CB8EFA52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25353EA3-6221-4C20-8177-7CFF607074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2124075</xdr:colOff>
      <xdr:row>2</xdr:row>
      <xdr:rowOff>76200</xdr:rowOff>
    </xdr:from>
    <xdr:to>
      <xdr:col>3</xdr:col>
      <xdr:colOff>1000126</xdr:colOff>
      <xdr:row>3</xdr:row>
      <xdr:rowOff>121200</xdr:rowOff>
    </xdr:to>
    <xdr:sp macro="" textlink="">
      <xdr:nvSpPr>
        <xdr:cNvPr id="7" name="テキスト ボックス 2">
          <a:extLst>
            <a:ext uri="{FF2B5EF4-FFF2-40B4-BE49-F238E27FC236}">
              <a16:creationId xmlns:a16="http://schemas.microsoft.com/office/drawing/2014/main" id="{5FF7233A-ACEF-4525-ACEC-3968EB2C26D2}"/>
            </a:ext>
          </a:extLst>
        </xdr:cNvPr>
        <xdr:cNvSpPr txBox="1">
          <a:spLocks noChangeArrowheads="1"/>
        </xdr:cNvSpPr>
      </xdr:nvSpPr>
      <xdr:spPr bwMode="auto">
        <a:xfrm>
          <a:off x="3552825" y="6762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169F2219-45CF-4841-B3AD-9AF0D09AFA58}"/>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D654B0ED-B146-4152-AF74-22834043A07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22D395E-C54A-4736-888C-00A1614B44A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246C0FDE-3569-4BD7-8EA0-C298D6F0551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2238375</xdr:colOff>
      <xdr:row>2</xdr:row>
      <xdr:rowOff>47625</xdr:rowOff>
    </xdr:from>
    <xdr:to>
      <xdr:col>3</xdr:col>
      <xdr:colOff>1114426</xdr:colOff>
      <xdr:row>3</xdr:row>
      <xdr:rowOff>130725</xdr:rowOff>
    </xdr:to>
    <xdr:sp macro="" textlink="">
      <xdr:nvSpPr>
        <xdr:cNvPr id="7" name="テキスト ボックス 2">
          <a:extLst>
            <a:ext uri="{FF2B5EF4-FFF2-40B4-BE49-F238E27FC236}">
              <a16:creationId xmlns:a16="http://schemas.microsoft.com/office/drawing/2014/main" id="{01B766D0-B64C-4850-AB9A-CEA479890F2E}"/>
            </a:ext>
          </a:extLst>
        </xdr:cNvPr>
        <xdr:cNvSpPr txBox="1">
          <a:spLocks noChangeArrowheads="1"/>
        </xdr:cNvSpPr>
      </xdr:nvSpPr>
      <xdr:spPr bwMode="auto">
        <a:xfrm>
          <a:off x="3667125" y="6096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5880456E-916B-4010-9B2A-7B2EFCF45CAF}"/>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010EE54C-4F7E-4DA6-92D4-69DFEB710CA4}"/>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B5C9293-CBAB-4DF2-AA5B-0E65D0A1D4B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E0FD257-E201-4956-95E8-398721BA912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2038350</xdr:colOff>
      <xdr:row>2</xdr:row>
      <xdr:rowOff>49866</xdr:rowOff>
    </xdr:from>
    <xdr:to>
      <xdr:col>3</xdr:col>
      <xdr:colOff>1115925</xdr:colOff>
      <xdr:row>3</xdr:row>
      <xdr:rowOff>132966</xdr:rowOff>
    </xdr:to>
    <xdr:sp macro="" textlink="">
      <xdr:nvSpPr>
        <xdr:cNvPr id="6" name="テキスト ボックス 2">
          <a:extLst>
            <a:ext uri="{FF2B5EF4-FFF2-40B4-BE49-F238E27FC236}">
              <a16:creationId xmlns:a16="http://schemas.microsoft.com/office/drawing/2014/main" id="{37E4150D-4BCF-4DE3-B7D9-6A29F6FBDD12}"/>
            </a:ext>
          </a:extLst>
        </xdr:cNvPr>
        <xdr:cNvSpPr txBox="1">
          <a:spLocks noChangeArrowheads="1"/>
        </xdr:cNvSpPr>
      </xdr:nvSpPr>
      <xdr:spPr bwMode="auto">
        <a:xfrm>
          <a:off x="3467100" y="659466"/>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329C9F19-7B2D-4F7F-8DD0-121003BA9ABB}"/>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609B6F73-0C73-42FE-916F-47EA9E2063F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DAA540B-083E-44B7-9F92-50369F96A5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E59F977-CA76-49FF-A91D-270DE69F3B9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2028825</xdr:colOff>
      <xdr:row>2</xdr:row>
      <xdr:rowOff>38101</xdr:rowOff>
    </xdr:from>
    <xdr:to>
      <xdr:col>3</xdr:col>
      <xdr:colOff>1115925</xdr:colOff>
      <xdr:row>3</xdr:row>
      <xdr:rowOff>111676</xdr:rowOff>
    </xdr:to>
    <xdr:sp macro="" textlink="">
      <xdr:nvSpPr>
        <xdr:cNvPr id="7" name="テキスト ボックス 2">
          <a:extLst>
            <a:ext uri="{FF2B5EF4-FFF2-40B4-BE49-F238E27FC236}">
              <a16:creationId xmlns:a16="http://schemas.microsoft.com/office/drawing/2014/main" id="{B21F3D95-3145-4000-B09B-ED36B9578DF7}"/>
            </a:ext>
          </a:extLst>
        </xdr:cNvPr>
        <xdr:cNvSpPr txBox="1">
          <a:spLocks noChangeArrowheads="1"/>
        </xdr:cNvSpPr>
      </xdr:nvSpPr>
      <xdr:spPr bwMode="auto">
        <a:xfrm>
          <a:off x="3457575" y="647701"/>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5" name="グループ化 4">
          <a:extLst>
            <a:ext uri="{FF2B5EF4-FFF2-40B4-BE49-F238E27FC236}">
              <a16:creationId xmlns:a16="http://schemas.microsoft.com/office/drawing/2014/main" id="{20F5B707-713D-4812-8547-E75509FC145B}"/>
            </a:ext>
          </a:extLst>
        </xdr:cNvPr>
        <xdr:cNvGrpSpPr/>
      </xdr:nvGrpSpPr>
      <xdr:grpSpPr>
        <a:xfrm>
          <a:off x="28575" y="19050"/>
          <a:ext cx="6762750" cy="398780"/>
          <a:chOff x="0" y="0"/>
          <a:chExt cx="6012000" cy="398857"/>
        </a:xfrm>
      </xdr:grpSpPr>
      <xdr:sp macro="" textlink="">
        <xdr:nvSpPr>
          <xdr:cNvPr id="6" name="Rectangle 4">
            <a:extLst>
              <a:ext uri="{FF2B5EF4-FFF2-40B4-BE49-F238E27FC236}">
                <a16:creationId xmlns:a16="http://schemas.microsoft.com/office/drawing/2014/main" id="{DC25A1DC-1A97-4252-AD2C-A79912769343}"/>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7" name="矢印: 山形 6">
            <a:extLst>
              <a:ext uri="{FF2B5EF4-FFF2-40B4-BE49-F238E27FC236}">
                <a16:creationId xmlns:a16="http://schemas.microsoft.com/office/drawing/2014/main" id="{464A6C05-55B8-4ED1-BD47-D8BAF4438AB4}"/>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矢印: 山形 7">
            <a:extLst>
              <a:ext uri="{FF2B5EF4-FFF2-40B4-BE49-F238E27FC236}">
                <a16:creationId xmlns:a16="http://schemas.microsoft.com/office/drawing/2014/main" id="{18CCFCCC-EA85-4BA0-84A1-7648AC45B31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1734672</xdr:colOff>
      <xdr:row>2</xdr:row>
      <xdr:rowOff>74519</xdr:rowOff>
    </xdr:from>
    <xdr:to>
      <xdr:col>3</xdr:col>
      <xdr:colOff>1131423</xdr:colOff>
      <xdr:row>3</xdr:row>
      <xdr:rowOff>124002</xdr:rowOff>
    </xdr:to>
    <xdr:sp macro="" textlink="">
      <xdr:nvSpPr>
        <xdr:cNvPr id="9" name="テキスト ボックス 2">
          <a:extLst>
            <a:ext uri="{FF2B5EF4-FFF2-40B4-BE49-F238E27FC236}">
              <a16:creationId xmlns:a16="http://schemas.microsoft.com/office/drawing/2014/main" id="{C5D92FDC-1B05-4228-95C0-CD5C3EAAD34D}"/>
            </a:ext>
          </a:extLst>
        </xdr:cNvPr>
        <xdr:cNvSpPr txBox="1">
          <a:spLocks noChangeArrowheads="1"/>
        </xdr:cNvSpPr>
      </xdr:nvSpPr>
      <xdr:spPr bwMode="auto">
        <a:xfrm>
          <a:off x="3157819" y="668431"/>
          <a:ext cx="3554133"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★福祉のまちづくり条例独自基準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　　　　☆福祉のまちづくり条例独自基準（努力義務）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D3137AFB-CEDE-47A8-88A3-5846CE3EDF3B}"/>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id="{FEF586DE-E27B-481C-91FA-1B26C409818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F5672E37-C32B-42AC-84ED-3B889EC2BB3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A4059679-CC42-499A-B3CD-F6D139D6FD2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102211</xdr:colOff>
      <xdr:row>4</xdr:row>
      <xdr:rowOff>528914</xdr:rowOff>
    </xdr:from>
    <xdr:to>
      <xdr:col>2</xdr:col>
      <xdr:colOff>278422</xdr:colOff>
      <xdr:row>4</xdr:row>
      <xdr:rowOff>705125</xdr:rowOff>
    </xdr:to>
    <xdr:pic>
      <xdr:nvPicPr>
        <xdr:cNvPr id="8" name="グラフィックス 7" descr="鉛筆">
          <a:extLst>
            <a:ext uri="{FF2B5EF4-FFF2-40B4-BE49-F238E27FC236}">
              <a16:creationId xmlns:a16="http://schemas.microsoft.com/office/drawing/2014/main" id="{8DD50034-1671-43A9-A912-81CA9104E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0961" y="1371510"/>
          <a:ext cx="176211" cy="176211"/>
        </a:xfrm>
        <a:prstGeom prst="rect">
          <a:avLst/>
        </a:prstGeom>
      </xdr:spPr>
    </xdr:pic>
    <xdr:clientData/>
  </xdr:twoCellAnchor>
  <xdr:twoCellAnchor editAs="oneCell">
    <xdr:from>
      <xdr:col>2</xdr:col>
      <xdr:colOff>102577</xdr:colOff>
      <xdr:row>17</xdr:row>
      <xdr:rowOff>637442</xdr:rowOff>
    </xdr:from>
    <xdr:to>
      <xdr:col>2</xdr:col>
      <xdr:colOff>278788</xdr:colOff>
      <xdr:row>17</xdr:row>
      <xdr:rowOff>813653</xdr:rowOff>
    </xdr:to>
    <xdr:pic>
      <xdr:nvPicPr>
        <xdr:cNvPr id="10" name="グラフィックス 9" descr="鉛筆">
          <a:extLst>
            <a:ext uri="{FF2B5EF4-FFF2-40B4-BE49-F238E27FC236}">
              <a16:creationId xmlns:a16="http://schemas.microsoft.com/office/drawing/2014/main" id="{7389A7C0-0F2C-47C5-AC3F-5CC1864AF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1327" y="7979019"/>
          <a:ext cx="176211" cy="176211"/>
        </a:xfrm>
        <a:prstGeom prst="rect">
          <a:avLst/>
        </a:prstGeom>
      </xdr:spPr>
    </xdr:pic>
    <xdr:clientData/>
  </xdr:twoCellAnchor>
  <xdr:twoCellAnchor editAs="oneCell">
    <xdr:from>
      <xdr:col>2</xdr:col>
      <xdr:colOff>109904</xdr:colOff>
      <xdr:row>18</xdr:row>
      <xdr:rowOff>564173</xdr:rowOff>
    </xdr:from>
    <xdr:to>
      <xdr:col>2</xdr:col>
      <xdr:colOff>286115</xdr:colOff>
      <xdr:row>18</xdr:row>
      <xdr:rowOff>740384</xdr:rowOff>
    </xdr:to>
    <xdr:pic>
      <xdr:nvPicPr>
        <xdr:cNvPr id="11" name="グラフィックス 10" descr="鉛筆">
          <a:extLst>
            <a:ext uri="{FF2B5EF4-FFF2-40B4-BE49-F238E27FC236}">
              <a16:creationId xmlns:a16="http://schemas.microsoft.com/office/drawing/2014/main" id="{4E62AF1A-5A48-4457-8C93-5D9B1A125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8654" y="8741019"/>
          <a:ext cx="176211" cy="176211"/>
        </a:xfrm>
        <a:prstGeom prst="rect">
          <a:avLst/>
        </a:prstGeom>
      </xdr:spPr>
    </xdr:pic>
    <xdr:clientData/>
  </xdr:twoCellAnchor>
  <xdr:twoCellAnchor editAs="oneCell">
    <xdr:from>
      <xdr:col>2</xdr:col>
      <xdr:colOff>109904</xdr:colOff>
      <xdr:row>19</xdr:row>
      <xdr:rowOff>571500</xdr:rowOff>
    </xdr:from>
    <xdr:to>
      <xdr:col>2</xdr:col>
      <xdr:colOff>286115</xdr:colOff>
      <xdr:row>19</xdr:row>
      <xdr:rowOff>747711</xdr:rowOff>
    </xdr:to>
    <xdr:pic>
      <xdr:nvPicPr>
        <xdr:cNvPr id="12" name="グラフィックス 11" descr="鉛筆">
          <a:extLst>
            <a:ext uri="{FF2B5EF4-FFF2-40B4-BE49-F238E27FC236}">
              <a16:creationId xmlns:a16="http://schemas.microsoft.com/office/drawing/2014/main" id="{FDF0D9BE-FA71-41E8-9454-EE50027A9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8654" y="9583615"/>
          <a:ext cx="176211" cy="176211"/>
        </a:xfrm>
        <a:prstGeom prst="rect">
          <a:avLst/>
        </a:prstGeom>
      </xdr:spPr>
    </xdr:pic>
    <xdr:clientData/>
  </xdr:twoCellAnchor>
  <xdr:twoCellAnchor>
    <xdr:from>
      <xdr:col>2</xdr:col>
      <xdr:colOff>2038350</xdr:colOff>
      <xdr:row>2</xdr:row>
      <xdr:rowOff>66674</xdr:rowOff>
    </xdr:from>
    <xdr:to>
      <xdr:col>3</xdr:col>
      <xdr:colOff>1115925</xdr:colOff>
      <xdr:row>3</xdr:row>
      <xdr:rowOff>102149</xdr:rowOff>
    </xdr:to>
    <xdr:sp macro="" textlink="">
      <xdr:nvSpPr>
        <xdr:cNvPr id="13" name="テキスト ボックス 2">
          <a:extLst>
            <a:ext uri="{FF2B5EF4-FFF2-40B4-BE49-F238E27FC236}">
              <a16:creationId xmlns:a16="http://schemas.microsoft.com/office/drawing/2014/main" id="{753D3197-A48F-483F-B267-62F6DA236E32}"/>
            </a:ext>
          </a:extLst>
        </xdr:cNvPr>
        <xdr:cNvSpPr txBox="1">
          <a:spLocks noChangeArrowheads="1"/>
        </xdr:cNvSpPr>
      </xdr:nvSpPr>
      <xdr:spPr bwMode="auto">
        <a:xfrm>
          <a:off x="3467100" y="676274"/>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1646EF69-C68D-4066-B797-569E432AEC6F}"/>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id="{86498DAE-95D7-4ABB-802F-63AEB3BAAB8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3B24B53-F3EC-4114-923C-5D3ADB6C406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7F00F1DE-BDD6-4223-A94A-DECD02484AB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2</xdr:row>
      <xdr:rowOff>28575</xdr:rowOff>
    </xdr:from>
    <xdr:to>
      <xdr:col>3</xdr:col>
      <xdr:colOff>1133476</xdr:colOff>
      <xdr:row>3</xdr:row>
      <xdr:rowOff>130725</xdr:rowOff>
    </xdr:to>
    <xdr:sp macro="" textlink="">
      <xdr:nvSpPr>
        <xdr:cNvPr id="7" name="テキスト ボックス 2">
          <a:extLst>
            <a:ext uri="{FF2B5EF4-FFF2-40B4-BE49-F238E27FC236}">
              <a16:creationId xmlns:a16="http://schemas.microsoft.com/office/drawing/2014/main" id="{0B2D3754-D13B-4CE8-9CE6-6951964FE2FA}"/>
            </a:ext>
          </a:extLst>
        </xdr:cNvPr>
        <xdr:cNvSpPr txBox="1">
          <a:spLocks noChangeArrowheads="1"/>
        </xdr:cNvSpPr>
      </xdr:nvSpPr>
      <xdr:spPr bwMode="auto">
        <a:xfrm>
          <a:off x="3686175" y="5715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E9C63A09-CD3D-4751-9D0A-09FC9B29D095}"/>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053DEECC-2F54-4DA8-8E50-16B0D60CE726}"/>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14A940E3-4FCC-4930-B1B5-6AD9484F34F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0F7542E-3702-4E12-AA1A-DACE4A0C1FA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2286000</xdr:colOff>
      <xdr:row>2</xdr:row>
      <xdr:rowOff>85725</xdr:rowOff>
    </xdr:from>
    <xdr:to>
      <xdr:col>3</xdr:col>
      <xdr:colOff>1162051</xdr:colOff>
      <xdr:row>3</xdr:row>
      <xdr:rowOff>149775</xdr:rowOff>
    </xdr:to>
    <xdr:sp macro="" textlink="">
      <xdr:nvSpPr>
        <xdr:cNvPr id="7" name="テキスト ボックス 2">
          <a:extLst>
            <a:ext uri="{FF2B5EF4-FFF2-40B4-BE49-F238E27FC236}">
              <a16:creationId xmlns:a16="http://schemas.microsoft.com/office/drawing/2014/main" id="{13A44EA4-C56E-4AFD-B491-E8A8B7382707}"/>
            </a:ext>
          </a:extLst>
        </xdr:cNvPr>
        <xdr:cNvSpPr txBox="1">
          <a:spLocks noChangeArrowheads="1"/>
        </xdr:cNvSpPr>
      </xdr:nvSpPr>
      <xdr:spPr bwMode="auto">
        <a:xfrm>
          <a:off x="3714750" y="6667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B2223031-F909-4142-A7DC-8F3B4E93669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D0205652-F0BE-4CE0-9A7C-4BC45790005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74ECA182-FD8E-4B75-9F2A-D9EB6E9D9A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400932C-F55F-471C-A535-880A4365EC5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2238375</xdr:colOff>
      <xdr:row>2</xdr:row>
      <xdr:rowOff>66675</xdr:rowOff>
    </xdr:from>
    <xdr:to>
      <xdr:col>3</xdr:col>
      <xdr:colOff>1114426</xdr:colOff>
      <xdr:row>3</xdr:row>
      <xdr:rowOff>111675</xdr:rowOff>
    </xdr:to>
    <xdr:sp macro="" textlink="">
      <xdr:nvSpPr>
        <xdr:cNvPr id="7" name="テキスト ボックス 2">
          <a:extLst>
            <a:ext uri="{FF2B5EF4-FFF2-40B4-BE49-F238E27FC236}">
              <a16:creationId xmlns:a16="http://schemas.microsoft.com/office/drawing/2014/main" id="{7A2DD355-0789-497B-9963-D81B27E038ED}"/>
            </a:ext>
          </a:extLst>
        </xdr:cNvPr>
        <xdr:cNvSpPr txBox="1">
          <a:spLocks noChangeArrowheads="1"/>
        </xdr:cNvSpPr>
      </xdr:nvSpPr>
      <xdr:spPr bwMode="auto">
        <a:xfrm>
          <a:off x="3667125" y="6667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6" name="グループ化 5">
          <a:extLst>
            <a:ext uri="{FF2B5EF4-FFF2-40B4-BE49-F238E27FC236}">
              <a16:creationId xmlns:a16="http://schemas.microsoft.com/office/drawing/2014/main" id="{45A3CBA2-7663-462E-AF84-225F670D85C1}"/>
            </a:ext>
          </a:extLst>
        </xdr:cNvPr>
        <xdr:cNvGrpSpPr/>
      </xdr:nvGrpSpPr>
      <xdr:grpSpPr>
        <a:xfrm>
          <a:off x="28575" y="19050"/>
          <a:ext cx="6886575" cy="352425"/>
          <a:chOff x="0" y="0"/>
          <a:chExt cx="6012000" cy="398857"/>
        </a:xfrm>
      </xdr:grpSpPr>
      <xdr:sp macro="" textlink="">
        <xdr:nvSpPr>
          <xdr:cNvPr id="7" name="Rectangle 4">
            <a:extLst>
              <a:ext uri="{FF2B5EF4-FFF2-40B4-BE49-F238E27FC236}">
                <a16:creationId xmlns:a16="http://schemas.microsoft.com/office/drawing/2014/main" id="{D144079A-29EB-41F7-BEC1-E076EC3E4B69}"/>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8" name="矢印: 山形 7">
            <a:extLst>
              <a:ext uri="{FF2B5EF4-FFF2-40B4-BE49-F238E27FC236}">
                <a16:creationId xmlns:a16="http://schemas.microsoft.com/office/drawing/2014/main" id="{931938DD-AB1C-400B-9E37-0A6FF2A2C03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矢印: 山形 8">
            <a:extLst>
              <a:ext uri="{FF2B5EF4-FFF2-40B4-BE49-F238E27FC236}">
                <a16:creationId xmlns:a16="http://schemas.microsoft.com/office/drawing/2014/main" id="{65093B9A-CE3D-4A44-90C0-5CE2DD6A33F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2219325</xdr:colOff>
      <xdr:row>2</xdr:row>
      <xdr:rowOff>38100</xdr:rowOff>
    </xdr:from>
    <xdr:to>
      <xdr:col>3</xdr:col>
      <xdr:colOff>1095376</xdr:colOff>
      <xdr:row>2</xdr:row>
      <xdr:rowOff>304024</xdr:rowOff>
    </xdr:to>
    <xdr:sp macro="" textlink="">
      <xdr:nvSpPr>
        <xdr:cNvPr id="10" name="テキスト ボックス 2">
          <a:extLst>
            <a:ext uri="{FF2B5EF4-FFF2-40B4-BE49-F238E27FC236}">
              <a16:creationId xmlns:a16="http://schemas.microsoft.com/office/drawing/2014/main" id="{EE2C6FF0-94A8-497B-91C1-87F0844BFDFC}"/>
            </a:ext>
          </a:extLst>
        </xdr:cNvPr>
        <xdr:cNvSpPr txBox="1">
          <a:spLocks noChangeArrowheads="1"/>
        </xdr:cNvSpPr>
      </xdr:nvSpPr>
      <xdr:spPr bwMode="auto">
        <a:xfrm>
          <a:off x="3648075" y="74295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5"/>
  <sheetViews>
    <sheetView view="pageBreakPreview" topLeftCell="A28" zoomScaleNormal="85" zoomScaleSheetLayoutView="100" workbookViewId="0">
      <selection activeCell="F38" sqref="F38"/>
    </sheetView>
  </sheetViews>
  <sheetFormatPr defaultRowHeight="13.5" x14ac:dyDescent="0.15"/>
  <cols>
    <col min="1" max="2" width="10.875" style="2" customWidth="1"/>
    <col min="3" max="3" width="10.875" style="5" customWidth="1"/>
    <col min="4" max="4" width="10.875" style="2" customWidth="1"/>
    <col min="5" max="8" width="10.875" style="3" customWidth="1"/>
    <col min="9" max="10" width="10.625" style="1" customWidth="1"/>
    <col min="11" max="16384" width="9" style="1"/>
  </cols>
  <sheetData>
    <row r="1" spans="1:9" ht="29.25" customHeight="1" x14ac:dyDescent="0.15">
      <c r="A1" s="98" t="s">
        <v>216</v>
      </c>
      <c r="B1" s="98"/>
      <c r="C1" s="98"/>
      <c r="D1" s="98"/>
      <c r="E1" s="98"/>
      <c r="F1" s="98"/>
      <c r="G1" s="98"/>
      <c r="H1" s="98"/>
      <c r="I1" s="3"/>
    </row>
    <row r="2" spans="1:9" ht="5.25" customHeight="1" x14ac:dyDescent="0.15">
      <c r="A2" s="50"/>
      <c r="B2" s="20"/>
      <c r="C2" s="21"/>
      <c r="D2" s="22"/>
      <c r="E2" s="21"/>
      <c r="F2" s="21"/>
      <c r="G2" s="21"/>
      <c r="H2" s="21"/>
      <c r="I2" s="3"/>
    </row>
    <row r="3" spans="1:9" ht="15" customHeight="1" x14ac:dyDescent="0.15">
      <c r="C3" s="6"/>
      <c r="D3" s="6"/>
      <c r="E3" s="2"/>
      <c r="F3" s="2"/>
      <c r="G3" s="2"/>
      <c r="H3" s="2"/>
      <c r="I3" s="3"/>
    </row>
    <row r="4" spans="1:9" ht="24.95" customHeight="1" x14ac:dyDescent="0.15">
      <c r="A4" s="25" t="s">
        <v>217</v>
      </c>
      <c r="B4" s="26"/>
      <c r="C4" s="26"/>
      <c r="D4" s="27"/>
      <c r="E4" s="27"/>
      <c r="F4" s="27"/>
      <c r="G4" s="27"/>
      <c r="H4" s="27"/>
    </row>
    <row r="5" spans="1:9" ht="15" customHeight="1" x14ac:dyDescent="0.15">
      <c r="A5" s="23"/>
      <c r="B5" s="24"/>
      <c r="C5" s="24"/>
      <c r="D5" s="29"/>
      <c r="E5" s="29"/>
      <c r="F5" s="29"/>
      <c r="G5" s="29"/>
      <c r="H5" s="29"/>
    </row>
    <row r="6" spans="1:9" ht="24.95" customHeight="1" x14ac:dyDescent="0.15">
      <c r="A6" s="97" t="s">
        <v>200</v>
      </c>
      <c r="B6" s="97"/>
      <c r="C6" s="97"/>
      <c r="D6" s="97"/>
      <c r="E6" s="97"/>
      <c r="F6" s="97"/>
      <c r="G6" s="97"/>
      <c r="H6" s="97"/>
    </row>
    <row r="7" spans="1:9" ht="24.95" customHeight="1" x14ac:dyDescent="0.15">
      <c r="A7" s="97" t="s">
        <v>201</v>
      </c>
      <c r="B7" s="97"/>
      <c r="C7" s="97"/>
      <c r="D7" s="97"/>
      <c r="E7" s="97"/>
      <c r="F7" s="97"/>
      <c r="G7" s="97"/>
      <c r="H7" s="97"/>
    </row>
    <row r="8" spans="1:9" ht="24.95" customHeight="1" x14ac:dyDescent="0.15">
      <c r="A8" s="97" t="s">
        <v>202</v>
      </c>
      <c r="B8" s="97"/>
      <c r="C8" s="97"/>
      <c r="D8" s="97"/>
      <c r="E8" s="97"/>
      <c r="F8" s="97"/>
      <c r="G8" s="97"/>
      <c r="H8" s="97"/>
    </row>
    <row r="9" spans="1:9" ht="15" customHeight="1" x14ac:dyDescent="0.15">
      <c r="C9" s="6"/>
      <c r="D9" s="6"/>
      <c r="E9" s="2"/>
      <c r="F9" s="2"/>
      <c r="G9" s="2"/>
      <c r="H9" s="2"/>
      <c r="I9" s="3"/>
    </row>
    <row r="10" spans="1:9" ht="24.95" customHeight="1" x14ac:dyDescent="0.15">
      <c r="A10" s="25" t="s">
        <v>203</v>
      </c>
      <c r="B10" s="26"/>
      <c r="C10" s="26"/>
      <c r="D10" s="27"/>
      <c r="E10" s="27"/>
      <c r="F10" s="27"/>
      <c r="G10" s="27"/>
      <c r="H10" s="27"/>
    </row>
    <row r="11" spans="1:9" ht="15" customHeight="1" x14ac:dyDescent="0.15">
      <c r="A11" s="23"/>
      <c r="B11" s="24"/>
      <c r="C11" s="24"/>
      <c r="D11" s="29"/>
      <c r="E11" s="29"/>
      <c r="F11" s="29"/>
      <c r="G11" s="29"/>
      <c r="H11" s="29"/>
    </row>
    <row r="12" spans="1:9" ht="24.95" customHeight="1" x14ac:dyDescent="0.15">
      <c r="A12" s="97" t="s">
        <v>204</v>
      </c>
      <c r="B12" s="97"/>
      <c r="C12" s="97"/>
      <c r="D12" s="97"/>
      <c r="E12" s="97"/>
      <c r="F12" s="97"/>
      <c r="G12" s="97"/>
      <c r="H12" s="97"/>
    </row>
    <row r="13" spans="1:9" ht="15" customHeight="1" x14ac:dyDescent="0.15">
      <c r="A13" s="45"/>
      <c r="B13" s="45"/>
      <c r="C13" s="45"/>
      <c r="D13" s="45"/>
      <c r="E13" s="45"/>
      <c r="F13" s="45"/>
      <c r="G13" s="45"/>
      <c r="H13" s="45"/>
    </row>
    <row r="14" spans="1:9" ht="24.95" customHeight="1" x14ac:dyDescent="0.15">
      <c r="A14" s="97" t="s">
        <v>205</v>
      </c>
      <c r="B14" s="97"/>
      <c r="C14" s="97"/>
      <c r="D14" s="97"/>
      <c r="E14" s="97"/>
      <c r="F14" s="97"/>
      <c r="G14" s="97"/>
      <c r="H14" s="97"/>
    </row>
    <row r="15" spans="1:9" ht="24.95" customHeight="1" x14ac:dyDescent="0.15">
      <c r="A15" s="96" t="s">
        <v>206</v>
      </c>
      <c r="B15" s="96"/>
      <c r="C15" s="96"/>
      <c r="D15" s="96"/>
      <c r="E15" s="96"/>
      <c r="F15" s="96"/>
      <c r="G15" s="96"/>
      <c r="H15" s="96"/>
    </row>
    <row r="16" spans="1:9" ht="15" customHeight="1" x14ac:dyDescent="0.15">
      <c r="A16" s="44"/>
      <c r="B16" s="44"/>
      <c r="C16" s="44"/>
      <c r="D16" s="44"/>
      <c r="E16" s="44"/>
      <c r="F16" s="44"/>
      <c r="G16" s="44"/>
      <c r="H16" s="44"/>
    </row>
    <row r="17" spans="1:8" ht="24.95" customHeight="1" x14ac:dyDescent="0.15">
      <c r="A17" s="97" t="s">
        <v>207</v>
      </c>
      <c r="B17" s="97"/>
      <c r="C17" s="97"/>
      <c r="D17" s="97"/>
      <c r="E17" s="97"/>
      <c r="F17" s="97"/>
      <c r="G17" s="97"/>
      <c r="H17" s="97"/>
    </row>
    <row r="18" spans="1:8" ht="15" customHeight="1" x14ac:dyDescent="0.15">
      <c r="A18" s="74"/>
      <c r="B18" s="74"/>
      <c r="C18" s="74"/>
      <c r="D18" s="74"/>
      <c r="E18" s="74"/>
      <c r="F18" s="74"/>
      <c r="G18" s="74"/>
      <c r="H18" s="74"/>
    </row>
    <row r="19" spans="1:8" ht="24.95" customHeight="1" x14ac:dyDescent="0.15">
      <c r="A19" s="97" t="s">
        <v>374</v>
      </c>
      <c r="B19" s="97"/>
      <c r="C19" s="97"/>
      <c r="D19" s="97"/>
      <c r="E19" s="97"/>
      <c r="F19" s="97"/>
      <c r="G19" s="97"/>
      <c r="H19" s="97"/>
    </row>
    <row r="20" spans="1:8" ht="24.95" customHeight="1" x14ac:dyDescent="0.15">
      <c r="A20" s="97" t="s">
        <v>393</v>
      </c>
      <c r="B20" s="97"/>
      <c r="C20" s="97"/>
      <c r="D20" s="97"/>
      <c r="E20" s="97"/>
      <c r="F20" s="97"/>
      <c r="G20" s="97"/>
      <c r="H20" s="97"/>
    </row>
    <row r="21" spans="1:8" ht="24.95" customHeight="1" x14ac:dyDescent="0.15">
      <c r="A21" s="97" t="s">
        <v>394</v>
      </c>
      <c r="B21" s="97"/>
      <c r="C21" s="97"/>
      <c r="D21" s="97"/>
      <c r="E21" s="97"/>
      <c r="F21" s="97"/>
      <c r="G21" s="97"/>
      <c r="H21" s="97"/>
    </row>
    <row r="22" spans="1:8" ht="17.25" customHeight="1" x14ac:dyDescent="0.15">
      <c r="A22" s="45"/>
      <c r="B22" s="45"/>
      <c r="C22" s="45"/>
      <c r="D22" s="45"/>
      <c r="E22" s="45"/>
      <c r="F22" s="45"/>
      <c r="G22" s="45"/>
      <c r="H22" s="45"/>
    </row>
    <row r="23" spans="1:8" ht="24.95" customHeight="1" x14ac:dyDescent="0.15">
      <c r="A23" s="23"/>
      <c r="B23" s="99" t="s">
        <v>208</v>
      </c>
      <c r="C23" s="99"/>
      <c r="D23" s="28" t="s">
        <v>212</v>
      </c>
      <c r="E23" s="2"/>
      <c r="F23" s="2"/>
      <c r="G23" s="2"/>
      <c r="H23" s="2"/>
    </row>
    <row r="24" spans="1:8" ht="8.25" customHeight="1" x14ac:dyDescent="0.15">
      <c r="A24" s="45"/>
      <c r="B24" s="43"/>
      <c r="C24" s="43"/>
      <c r="D24" s="45"/>
      <c r="E24" s="45"/>
      <c r="F24" s="45"/>
      <c r="G24" s="45"/>
      <c r="H24" s="45"/>
    </row>
    <row r="25" spans="1:8" ht="24.95" customHeight="1" x14ac:dyDescent="0.15">
      <c r="A25" s="23"/>
      <c r="B25" s="99" t="s">
        <v>209</v>
      </c>
      <c r="C25" s="99"/>
      <c r="D25" s="28" t="s">
        <v>213</v>
      </c>
      <c r="E25" s="2"/>
      <c r="F25" s="2"/>
      <c r="G25" s="2"/>
      <c r="H25" s="2"/>
    </row>
    <row r="26" spans="1:8" ht="8.25" customHeight="1" x14ac:dyDescent="0.15">
      <c r="A26" s="45"/>
      <c r="B26" s="43"/>
      <c r="C26" s="43"/>
      <c r="D26" s="45"/>
      <c r="E26" s="45"/>
      <c r="F26" s="45"/>
      <c r="G26" s="45"/>
      <c r="H26" s="45"/>
    </row>
    <row r="27" spans="1:8" ht="24.95" customHeight="1" x14ac:dyDescent="0.15">
      <c r="A27" s="23"/>
      <c r="B27" s="99" t="s">
        <v>210</v>
      </c>
      <c r="C27" s="99"/>
      <c r="D27" s="28" t="s">
        <v>214</v>
      </c>
      <c r="E27" s="2"/>
      <c r="F27" s="2"/>
      <c r="G27" s="2"/>
      <c r="H27" s="2"/>
    </row>
    <row r="28" spans="1:8" ht="8.25" customHeight="1" x14ac:dyDescent="0.15">
      <c r="A28" s="45"/>
      <c r="B28" s="43"/>
      <c r="C28" s="43"/>
      <c r="D28" s="45"/>
      <c r="E28" s="45"/>
      <c r="F28" s="45"/>
      <c r="G28" s="45"/>
      <c r="H28" s="45"/>
    </row>
    <row r="29" spans="1:8" ht="24.95" customHeight="1" x14ac:dyDescent="0.15">
      <c r="A29" s="23"/>
      <c r="B29" s="99" t="s">
        <v>211</v>
      </c>
      <c r="C29" s="99"/>
      <c r="D29" s="28" t="s">
        <v>215</v>
      </c>
      <c r="E29" s="2"/>
      <c r="F29" s="2"/>
      <c r="G29" s="2"/>
      <c r="H29" s="2"/>
    </row>
    <row r="30" spans="1:8" ht="8.25" customHeight="1" x14ac:dyDescent="0.15">
      <c r="A30" s="45"/>
      <c r="B30" s="43"/>
      <c r="C30" s="43"/>
      <c r="D30" s="45"/>
      <c r="E30" s="45"/>
      <c r="F30" s="45"/>
      <c r="G30" s="45"/>
      <c r="H30" s="45"/>
    </row>
    <row r="31" spans="1:8" ht="24.95" customHeight="1" x14ac:dyDescent="0.15">
      <c r="A31" s="23"/>
      <c r="B31" s="99" t="s">
        <v>248</v>
      </c>
      <c r="C31" s="99"/>
      <c r="D31" s="28" t="s">
        <v>249</v>
      </c>
      <c r="E31" s="2"/>
      <c r="F31" s="2"/>
      <c r="G31" s="2"/>
      <c r="H31" s="2"/>
    </row>
    <row r="32" spans="1:8" ht="39" customHeight="1" x14ac:dyDescent="0.15">
      <c r="A32" s="23"/>
      <c r="B32" s="24"/>
      <c r="C32" s="46" t="s">
        <v>250</v>
      </c>
      <c r="D32" s="100" t="s">
        <v>251</v>
      </c>
      <c r="E32" s="100"/>
      <c r="F32" s="100"/>
      <c r="G32" s="100"/>
      <c r="H32" s="100"/>
    </row>
    <row r="33" spans="1:8" ht="15" customHeight="1" x14ac:dyDescent="0.15">
      <c r="A33" s="23"/>
      <c r="B33" s="24"/>
      <c r="C33" s="19"/>
    </row>
    <row r="34" spans="1:8" ht="24.95" customHeight="1" x14ac:dyDescent="0.15">
      <c r="A34" s="84" t="s">
        <v>440</v>
      </c>
      <c r="B34" s="26"/>
      <c r="C34" s="26"/>
      <c r="D34" s="27"/>
      <c r="E34" s="76"/>
      <c r="F34" s="76"/>
      <c r="G34" s="76"/>
      <c r="H34" s="76"/>
    </row>
    <row r="35" spans="1:8" ht="15" customHeight="1" x14ac:dyDescent="0.15">
      <c r="A35" s="85"/>
      <c r="B35" s="24"/>
      <c r="C35" s="19"/>
    </row>
    <row r="36" spans="1:8" ht="23.25" customHeight="1" x14ac:dyDescent="0.15">
      <c r="A36" s="86" t="s">
        <v>437</v>
      </c>
      <c r="B36" s="24"/>
      <c r="C36" s="19"/>
    </row>
    <row r="37" spans="1:8" ht="25.5" customHeight="1" x14ac:dyDescent="0.15">
      <c r="A37" s="87" t="s">
        <v>443</v>
      </c>
      <c r="B37" s="19"/>
      <c r="C37" s="19"/>
    </row>
    <row r="38" spans="1:8" ht="15" customHeight="1" x14ac:dyDescent="0.15">
      <c r="A38" s="87"/>
      <c r="B38" s="46"/>
      <c r="C38" s="46"/>
    </row>
    <row r="39" spans="1:8" ht="25.5" customHeight="1" x14ac:dyDescent="0.15">
      <c r="A39" s="87" t="s">
        <v>438</v>
      </c>
      <c r="B39" s="19"/>
      <c r="C39" s="19"/>
    </row>
    <row r="40" spans="1:8" ht="23.25" customHeight="1" x14ac:dyDescent="0.15">
      <c r="A40" s="88" t="s">
        <v>444</v>
      </c>
      <c r="B40" s="3"/>
      <c r="C40" s="3"/>
      <c r="D40" s="3"/>
      <c r="E40" s="1"/>
      <c r="F40" s="1"/>
      <c r="G40" s="1"/>
      <c r="H40" s="1"/>
    </row>
    <row r="41" spans="1:8" ht="15" customHeight="1" x14ac:dyDescent="0.15">
      <c r="A41" s="3"/>
      <c r="B41" s="3"/>
      <c r="C41" s="3"/>
      <c r="D41" s="3"/>
      <c r="E41" s="1"/>
      <c r="F41" s="1"/>
      <c r="G41" s="1"/>
      <c r="H41" s="1"/>
    </row>
    <row r="42" spans="1:8" ht="13.5" customHeight="1" x14ac:dyDescent="0.15">
      <c r="A42" s="3"/>
      <c r="B42" s="3"/>
      <c r="C42" s="3"/>
      <c r="D42" s="3"/>
      <c r="E42" s="1"/>
      <c r="F42" s="1"/>
      <c r="G42" s="1"/>
      <c r="H42" s="1"/>
    </row>
    <row r="43" spans="1:8" ht="13.5" customHeight="1" x14ac:dyDescent="0.15">
      <c r="A43" s="3"/>
      <c r="B43" s="3"/>
      <c r="C43" s="3"/>
      <c r="D43" s="3"/>
      <c r="E43" s="1"/>
      <c r="F43" s="1"/>
      <c r="G43" s="1"/>
      <c r="H43" s="1"/>
    </row>
    <row r="44" spans="1:8" ht="13.5" customHeight="1" x14ac:dyDescent="0.15">
      <c r="A44" s="3"/>
      <c r="B44" s="3"/>
      <c r="C44" s="3"/>
      <c r="D44" s="3"/>
      <c r="E44" s="1"/>
      <c r="F44" s="1"/>
      <c r="G44" s="1"/>
      <c r="H44" s="1"/>
    </row>
    <row r="45" spans="1:8" ht="13.5" customHeight="1" x14ac:dyDescent="0.15">
      <c r="A45" s="3"/>
      <c r="B45" s="3"/>
      <c r="C45" s="3"/>
      <c r="D45" s="3"/>
      <c r="E45" s="1"/>
      <c r="F45" s="1"/>
      <c r="G45" s="1"/>
      <c r="H45" s="1"/>
    </row>
    <row r="46" spans="1:8" ht="13.5" customHeight="1" x14ac:dyDescent="0.15">
      <c r="A46" s="3"/>
      <c r="B46" s="3"/>
      <c r="C46" s="3"/>
      <c r="D46" s="3"/>
      <c r="E46" s="1"/>
      <c r="F46" s="1"/>
      <c r="G46" s="1"/>
      <c r="H46" s="1"/>
    </row>
    <row r="47" spans="1:8" ht="13.5" customHeight="1" x14ac:dyDescent="0.15">
      <c r="A47" s="3"/>
      <c r="B47" s="3"/>
      <c r="C47" s="3"/>
      <c r="D47" s="3"/>
      <c r="E47" s="1"/>
      <c r="F47" s="1"/>
      <c r="G47" s="1"/>
      <c r="H47" s="1"/>
    </row>
    <row r="48" spans="1:8" ht="13.5" customHeight="1" x14ac:dyDescent="0.15">
      <c r="A48" s="3"/>
      <c r="B48" s="3"/>
      <c r="C48" s="3"/>
      <c r="D48" s="3"/>
      <c r="E48" s="1"/>
      <c r="F48" s="1"/>
      <c r="G48" s="1"/>
      <c r="H48" s="1"/>
    </row>
    <row r="49" spans="1:8" ht="13.5" customHeight="1" x14ac:dyDescent="0.15">
      <c r="A49" s="3"/>
      <c r="B49" s="3"/>
      <c r="C49" s="3"/>
      <c r="D49" s="3"/>
      <c r="E49" s="1"/>
      <c r="F49" s="1"/>
      <c r="G49" s="1"/>
      <c r="H49" s="1"/>
    </row>
    <row r="50" spans="1:8" ht="13.5" customHeight="1" x14ac:dyDescent="0.15">
      <c r="A50" s="3"/>
      <c r="B50" s="3"/>
      <c r="C50" s="3"/>
      <c r="D50" s="3"/>
      <c r="E50" s="1"/>
      <c r="F50" s="1"/>
      <c r="G50" s="1"/>
      <c r="H50" s="1"/>
    </row>
    <row r="51" spans="1:8" ht="13.5" customHeight="1" x14ac:dyDescent="0.15">
      <c r="A51" s="3"/>
      <c r="B51" s="3"/>
      <c r="C51" s="3"/>
      <c r="D51" s="3"/>
      <c r="E51" s="1"/>
      <c r="F51" s="1"/>
      <c r="G51" s="1"/>
      <c r="H51" s="1"/>
    </row>
    <row r="52" spans="1:8" ht="13.5" customHeight="1" x14ac:dyDescent="0.15">
      <c r="A52" s="3"/>
      <c r="B52" s="3"/>
      <c r="C52" s="3"/>
      <c r="D52" s="3"/>
      <c r="E52" s="1"/>
      <c r="F52" s="1"/>
      <c r="G52" s="1"/>
      <c r="H52" s="1"/>
    </row>
    <row r="53" spans="1:8" ht="13.5" customHeight="1" x14ac:dyDescent="0.15">
      <c r="A53" s="3"/>
      <c r="B53" s="3"/>
      <c r="C53" s="3"/>
      <c r="D53" s="3"/>
      <c r="E53" s="1"/>
      <c r="F53" s="1"/>
      <c r="G53" s="1"/>
      <c r="H53" s="1"/>
    </row>
    <row r="54" spans="1:8" ht="13.5" customHeight="1" x14ac:dyDescent="0.15">
      <c r="A54" s="3"/>
      <c r="B54" s="3"/>
      <c r="C54" s="3"/>
      <c r="D54" s="3"/>
      <c r="E54" s="1"/>
      <c r="F54" s="1"/>
      <c r="G54" s="1"/>
      <c r="H54" s="1"/>
    </row>
    <row r="55" spans="1:8" ht="13.5" customHeight="1" x14ac:dyDescent="0.15">
      <c r="A55" s="3"/>
      <c r="B55" s="3"/>
      <c r="C55" s="3"/>
      <c r="D55" s="3"/>
      <c r="E55" s="1"/>
      <c r="F55" s="1"/>
      <c r="G55" s="1"/>
      <c r="H55" s="1"/>
    </row>
    <row r="56" spans="1:8" ht="13.5" customHeight="1" x14ac:dyDescent="0.15">
      <c r="A56" s="3"/>
      <c r="B56" s="3"/>
      <c r="C56" s="3"/>
      <c r="D56" s="3"/>
      <c r="E56" s="1"/>
      <c r="F56" s="1"/>
      <c r="G56" s="1"/>
      <c r="H56" s="1"/>
    </row>
    <row r="57" spans="1:8" ht="13.5" customHeight="1" x14ac:dyDescent="0.15">
      <c r="A57" s="3"/>
      <c r="B57" s="3"/>
      <c r="C57" s="3"/>
      <c r="D57" s="3"/>
      <c r="E57" s="1"/>
      <c r="F57" s="1"/>
      <c r="G57" s="1"/>
      <c r="H57" s="1"/>
    </row>
    <row r="58" spans="1:8" ht="13.5" customHeight="1" x14ac:dyDescent="0.15">
      <c r="A58" s="3"/>
      <c r="B58" s="3"/>
      <c r="C58" s="3"/>
      <c r="D58" s="3"/>
      <c r="E58" s="1"/>
      <c r="F58" s="1"/>
      <c r="G58" s="1"/>
      <c r="H58" s="1"/>
    </row>
    <row r="59" spans="1:8" ht="13.5" customHeight="1" x14ac:dyDescent="0.15">
      <c r="A59" s="3"/>
      <c r="B59" s="3"/>
      <c r="C59" s="3"/>
      <c r="D59" s="3"/>
      <c r="E59" s="1"/>
      <c r="F59" s="1"/>
      <c r="G59" s="1"/>
      <c r="H59" s="1"/>
    </row>
    <row r="60" spans="1:8" ht="13.5" customHeight="1" x14ac:dyDescent="0.15">
      <c r="A60" s="3"/>
      <c r="B60" s="3"/>
      <c r="C60" s="3"/>
      <c r="D60" s="3"/>
      <c r="E60" s="1"/>
      <c r="F60" s="1"/>
      <c r="G60" s="1"/>
      <c r="H60" s="1"/>
    </row>
    <row r="61" spans="1:8" ht="13.5" customHeight="1" x14ac:dyDescent="0.15">
      <c r="A61" s="3"/>
      <c r="B61" s="3"/>
      <c r="C61" s="3"/>
      <c r="D61" s="3"/>
      <c r="E61" s="1"/>
      <c r="F61" s="1"/>
      <c r="G61" s="1"/>
      <c r="H61" s="1"/>
    </row>
    <row r="62" spans="1:8" ht="13.5" customHeight="1" x14ac:dyDescent="0.15">
      <c r="A62" s="3"/>
      <c r="B62" s="3"/>
      <c r="C62" s="3"/>
      <c r="D62" s="3"/>
      <c r="E62" s="1"/>
      <c r="F62" s="1"/>
      <c r="G62" s="1"/>
      <c r="H62" s="1"/>
    </row>
    <row r="63" spans="1:8" ht="13.5" customHeight="1" x14ac:dyDescent="0.15">
      <c r="A63" s="3"/>
      <c r="B63" s="3"/>
      <c r="C63" s="3"/>
      <c r="D63" s="3"/>
      <c r="E63" s="1"/>
      <c r="F63" s="1"/>
      <c r="G63" s="1"/>
      <c r="H63" s="1"/>
    </row>
    <row r="64" spans="1:8" ht="13.5" customHeight="1" x14ac:dyDescent="0.15">
      <c r="A64" s="3"/>
      <c r="B64" s="3"/>
      <c r="C64" s="3"/>
      <c r="D64" s="3"/>
      <c r="E64" s="1"/>
      <c r="F64" s="1"/>
      <c r="G64" s="1"/>
      <c r="H64" s="1"/>
    </row>
    <row r="65" spans="1:8" ht="13.5" customHeight="1" x14ac:dyDescent="0.15">
      <c r="A65" s="3"/>
      <c r="B65" s="3"/>
      <c r="C65" s="3"/>
      <c r="D65" s="3"/>
      <c r="E65" s="1"/>
      <c r="F65" s="1"/>
      <c r="G65" s="1"/>
      <c r="H65" s="1"/>
    </row>
    <row r="66" spans="1:8" ht="13.5" customHeight="1" x14ac:dyDescent="0.15">
      <c r="A66" s="3"/>
      <c r="B66" s="3"/>
      <c r="C66" s="3"/>
      <c r="D66" s="3"/>
      <c r="E66" s="1"/>
      <c r="F66" s="1"/>
      <c r="G66" s="1"/>
      <c r="H66" s="1"/>
    </row>
    <row r="67" spans="1:8" ht="13.5" customHeight="1" x14ac:dyDescent="0.15">
      <c r="A67" s="3"/>
      <c r="B67" s="3"/>
      <c r="C67" s="3"/>
      <c r="D67" s="3"/>
      <c r="E67" s="1"/>
      <c r="F67" s="1"/>
      <c r="G67" s="1"/>
      <c r="H67" s="1"/>
    </row>
    <row r="68" spans="1:8" ht="13.5" customHeight="1" x14ac:dyDescent="0.15">
      <c r="A68" s="3"/>
      <c r="B68" s="3"/>
      <c r="C68" s="3"/>
      <c r="D68" s="3"/>
      <c r="E68" s="1"/>
      <c r="F68" s="1"/>
      <c r="G68" s="1"/>
      <c r="H68" s="1"/>
    </row>
    <row r="69" spans="1:8" ht="13.5" customHeight="1" x14ac:dyDescent="0.15">
      <c r="A69" s="3"/>
      <c r="B69" s="3"/>
      <c r="C69" s="3"/>
      <c r="D69" s="3"/>
      <c r="E69" s="1"/>
      <c r="F69" s="1"/>
      <c r="G69" s="1"/>
      <c r="H69" s="1"/>
    </row>
    <row r="70" spans="1:8" ht="13.5" customHeight="1" x14ac:dyDescent="0.15">
      <c r="A70" s="3"/>
      <c r="B70" s="3"/>
      <c r="C70" s="3"/>
      <c r="D70" s="3"/>
      <c r="E70" s="1"/>
      <c r="F70" s="1"/>
      <c r="G70" s="1"/>
      <c r="H70" s="1"/>
    </row>
    <row r="71" spans="1:8" ht="13.5" customHeight="1" x14ac:dyDescent="0.15">
      <c r="A71" s="3"/>
      <c r="B71" s="3"/>
      <c r="C71" s="3"/>
      <c r="D71" s="3"/>
      <c r="E71" s="1"/>
      <c r="F71" s="1"/>
      <c r="G71" s="1"/>
      <c r="H71" s="1"/>
    </row>
    <row r="72" spans="1:8" ht="13.5" customHeight="1" x14ac:dyDescent="0.15">
      <c r="A72" s="3"/>
      <c r="B72" s="3"/>
      <c r="C72" s="3"/>
      <c r="D72" s="3"/>
      <c r="E72" s="1"/>
      <c r="F72" s="1"/>
      <c r="G72" s="1"/>
      <c r="H72" s="1"/>
    </row>
    <row r="73" spans="1:8" ht="13.5" customHeight="1" x14ac:dyDescent="0.15">
      <c r="A73" s="3"/>
      <c r="B73" s="3"/>
      <c r="C73" s="3"/>
      <c r="D73" s="3"/>
      <c r="E73" s="1"/>
      <c r="F73" s="1"/>
      <c r="G73" s="1"/>
      <c r="H73" s="1"/>
    </row>
    <row r="74" spans="1:8" ht="13.5" customHeight="1" x14ac:dyDescent="0.15">
      <c r="A74" s="3"/>
      <c r="B74" s="3"/>
      <c r="C74" s="3"/>
      <c r="D74" s="3"/>
      <c r="E74" s="1"/>
      <c r="F74" s="1"/>
      <c r="G74" s="1"/>
      <c r="H74" s="1"/>
    </row>
    <row r="75" spans="1:8" ht="13.5" customHeight="1" x14ac:dyDescent="0.15">
      <c r="A75" s="3"/>
      <c r="B75" s="3"/>
      <c r="C75" s="3"/>
      <c r="D75" s="3"/>
      <c r="E75" s="1"/>
      <c r="F75" s="1"/>
      <c r="G75" s="1"/>
      <c r="H75" s="1"/>
    </row>
    <row r="76" spans="1:8" ht="13.5" customHeight="1" x14ac:dyDescent="0.15">
      <c r="A76" s="3"/>
      <c r="B76" s="3"/>
      <c r="C76" s="3"/>
      <c r="D76" s="3"/>
      <c r="E76" s="1"/>
      <c r="F76" s="1"/>
      <c r="G76" s="1"/>
      <c r="H76" s="1"/>
    </row>
    <row r="77" spans="1:8" ht="13.5" customHeight="1" x14ac:dyDescent="0.15">
      <c r="A77" s="3"/>
      <c r="B77" s="3"/>
      <c r="C77" s="3"/>
      <c r="D77" s="3"/>
      <c r="E77" s="1"/>
      <c r="F77" s="1"/>
      <c r="G77" s="1"/>
      <c r="H77" s="1"/>
    </row>
    <row r="78" spans="1:8" ht="13.5" customHeight="1" x14ac:dyDescent="0.15">
      <c r="A78" s="3"/>
      <c r="B78" s="3"/>
      <c r="C78" s="3"/>
      <c r="D78" s="3"/>
      <c r="E78" s="1"/>
      <c r="F78" s="1"/>
      <c r="G78" s="1"/>
      <c r="H78" s="1"/>
    </row>
    <row r="79" spans="1:8" ht="13.5" customHeight="1" x14ac:dyDescent="0.15">
      <c r="A79" s="3"/>
      <c r="B79" s="3"/>
      <c r="C79" s="3"/>
      <c r="D79" s="3"/>
      <c r="E79" s="1"/>
      <c r="F79" s="1"/>
      <c r="G79" s="1"/>
      <c r="H79" s="1"/>
    </row>
    <row r="80" spans="1:8" ht="13.5" customHeight="1" x14ac:dyDescent="0.15">
      <c r="A80" s="3"/>
      <c r="B80" s="3"/>
      <c r="C80" s="3"/>
      <c r="D80" s="3"/>
      <c r="E80" s="1"/>
      <c r="F80" s="1"/>
      <c r="G80" s="1"/>
      <c r="H80" s="1"/>
    </row>
    <row r="81" spans="1:8" ht="13.5" customHeight="1" x14ac:dyDescent="0.15">
      <c r="A81" s="3"/>
      <c r="B81" s="3"/>
      <c r="C81" s="3"/>
      <c r="D81" s="3"/>
      <c r="E81" s="1"/>
      <c r="F81" s="1"/>
      <c r="G81" s="1"/>
      <c r="H81" s="1"/>
    </row>
    <row r="82" spans="1:8" ht="13.5" customHeight="1" x14ac:dyDescent="0.15">
      <c r="A82" s="3"/>
      <c r="B82" s="3"/>
      <c r="C82" s="3"/>
      <c r="D82" s="3"/>
      <c r="E82" s="1"/>
      <c r="F82" s="1"/>
      <c r="G82" s="1"/>
      <c r="H82" s="1"/>
    </row>
    <row r="83" spans="1:8" ht="13.5" customHeight="1" x14ac:dyDescent="0.15">
      <c r="A83" s="3"/>
      <c r="B83" s="3"/>
      <c r="C83" s="3"/>
      <c r="D83" s="3"/>
      <c r="E83" s="1"/>
      <c r="F83" s="1"/>
      <c r="G83" s="1"/>
      <c r="H83" s="1"/>
    </row>
    <row r="84" spans="1:8" ht="13.5" customHeight="1" x14ac:dyDescent="0.15">
      <c r="A84" s="3"/>
      <c r="B84" s="3"/>
      <c r="C84" s="3"/>
      <c r="D84" s="3"/>
      <c r="E84" s="1"/>
      <c r="F84" s="1"/>
      <c r="G84" s="1"/>
      <c r="H84" s="1"/>
    </row>
    <row r="85" spans="1:8" ht="13.5" customHeight="1" x14ac:dyDescent="0.15">
      <c r="A85" s="3"/>
      <c r="B85" s="3"/>
      <c r="C85" s="3"/>
      <c r="D85" s="3"/>
      <c r="E85" s="1"/>
      <c r="F85" s="1"/>
      <c r="G85" s="1"/>
      <c r="H85" s="1"/>
    </row>
  </sheetData>
  <sheetProtection sheet="1" selectLockedCells="1" selectUnlockedCells="1"/>
  <mergeCells count="17">
    <mergeCell ref="B27:C27"/>
    <mergeCell ref="B31:C31"/>
    <mergeCell ref="D32:H32"/>
    <mergeCell ref="B29:C29"/>
    <mergeCell ref="B23:C23"/>
    <mergeCell ref="B25:C25"/>
    <mergeCell ref="A1:H1"/>
    <mergeCell ref="A6:H6"/>
    <mergeCell ref="A7:H7"/>
    <mergeCell ref="A8:H8"/>
    <mergeCell ref="A14:H14"/>
    <mergeCell ref="A15:H15"/>
    <mergeCell ref="A12:H12"/>
    <mergeCell ref="A17:H17"/>
    <mergeCell ref="A19:H19"/>
    <mergeCell ref="A21:H21"/>
    <mergeCell ref="A20:H20"/>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9"/>
  <sheetViews>
    <sheetView view="pageBreakPreview" topLeftCell="A10"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6.25" style="3" customWidth="1"/>
    <col min="4" max="4" width="15.625" style="53" customWidth="1"/>
    <col min="5" max="5" width="13.125" style="3" customWidth="1"/>
    <col min="6" max="8" width="13.125" style="3" hidden="1" customWidth="1"/>
    <col min="9" max="9" width="13.125" style="3" customWidth="1"/>
    <col min="10" max="10" width="11" style="3" bestFit="1" customWidth="1"/>
    <col min="11" max="16384" width="9" style="3"/>
  </cols>
  <sheetData>
    <row r="1" spans="1:11" ht="29.25" customHeight="1" x14ac:dyDescent="0.15">
      <c r="A1" s="51" t="s">
        <v>39</v>
      </c>
      <c r="B1" s="52"/>
    </row>
    <row r="2" spans="1:11" ht="18.95" customHeight="1" x14ac:dyDescent="0.15">
      <c r="A2" s="102" t="s">
        <v>448</v>
      </c>
      <c r="B2" s="102"/>
      <c r="C2" s="82" t="str">
        <f>IF('表紙（建築物）'!C3="","",'表紙（建築物）'!C3)</f>
        <v/>
      </c>
      <c r="D2" s="54"/>
    </row>
    <row r="3" spans="1:11" ht="26.25" customHeight="1" x14ac:dyDescent="0.15">
      <c r="C3" s="54"/>
      <c r="D3" s="54"/>
    </row>
    <row r="4" spans="1:11" ht="14.25" thickBot="1" x14ac:dyDescent="0.2">
      <c r="A4" s="55" t="s">
        <v>24</v>
      </c>
    </row>
    <row r="5" spans="1:11" ht="42" customHeight="1" thickBot="1" x14ac:dyDescent="0.2">
      <c r="A5" s="107" t="s">
        <v>0</v>
      </c>
      <c r="B5" s="108"/>
      <c r="C5" s="10" t="s">
        <v>419</v>
      </c>
      <c r="D5" s="33"/>
      <c r="F5" s="3" t="s">
        <v>196</v>
      </c>
      <c r="G5" s="3" t="s">
        <v>197</v>
      </c>
      <c r="K5" s="4"/>
    </row>
    <row r="6" spans="1:11" s="35" customFormat="1" ht="9" customHeight="1" x14ac:dyDescent="0.15">
      <c r="A6" s="31"/>
      <c r="B6" s="31"/>
      <c r="C6" s="32"/>
      <c r="D6" s="56"/>
    </row>
    <row r="7" spans="1:11" ht="21" customHeight="1" thickBot="1" x14ac:dyDescent="0.2">
      <c r="A7" s="105" t="s">
        <v>1</v>
      </c>
      <c r="B7" s="106"/>
      <c r="C7" s="9" t="s">
        <v>221</v>
      </c>
      <c r="D7" s="57" t="s">
        <v>2</v>
      </c>
    </row>
    <row r="8" spans="1:11" ht="68.25" customHeight="1" x14ac:dyDescent="0.15">
      <c r="A8" s="137" t="s">
        <v>278</v>
      </c>
      <c r="B8" s="12" t="s">
        <v>279</v>
      </c>
      <c r="C8" s="11" t="s">
        <v>463</v>
      </c>
      <c r="D8" s="34"/>
      <c r="F8" s="3" t="s">
        <v>3</v>
      </c>
      <c r="G8" s="3" t="s">
        <v>4</v>
      </c>
      <c r="H8" s="3" t="s">
        <v>5</v>
      </c>
    </row>
    <row r="9" spans="1:11" ht="75.75" customHeight="1" x14ac:dyDescent="0.15">
      <c r="A9" s="137"/>
      <c r="B9" s="12" t="s">
        <v>280</v>
      </c>
      <c r="C9" s="11" t="s">
        <v>462</v>
      </c>
      <c r="D9" s="7"/>
      <c r="F9" s="3" t="s">
        <v>3</v>
      </c>
      <c r="G9" s="3" t="s">
        <v>4</v>
      </c>
      <c r="H9" s="3" t="s">
        <v>5</v>
      </c>
    </row>
    <row r="10" spans="1:11" ht="76.5" customHeight="1" x14ac:dyDescent="0.15">
      <c r="A10" s="138"/>
      <c r="B10" s="12" t="s">
        <v>281</v>
      </c>
      <c r="C10" s="11" t="s">
        <v>464</v>
      </c>
      <c r="D10" s="7"/>
      <c r="F10" s="3" t="s">
        <v>3</v>
      </c>
      <c r="G10" s="3" t="s">
        <v>4</v>
      </c>
      <c r="H10" s="3" t="s">
        <v>5</v>
      </c>
    </row>
    <row r="11" spans="1:11" ht="39" customHeight="1" x14ac:dyDescent="0.15">
      <c r="A11" s="103" t="s">
        <v>282</v>
      </c>
      <c r="B11" s="104"/>
      <c r="C11" s="11" t="s">
        <v>25</v>
      </c>
      <c r="D11" s="7"/>
      <c r="F11" s="3" t="s">
        <v>4</v>
      </c>
      <c r="G11" s="3" t="s">
        <v>5</v>
      </c>
    </row>
    <row r="12" spans="1:11" ht="69.75" customHeight="1" thickBot="1" x14ac:dyDescent="0.2">
      <c r="A12" s="103" t="s">
        <v>283</v>
      </c>
      <c r="B12" s="104"/>
      <c r="C12" s="11" t="s">
        <v>26</v>
      </c>
      <c r="D12" s="8"/>
      <c r="F12" s="3" t="s">
        <v>4</v>
      </c>
      <c r="G12" s="4" t="s">
        <v>6</v>
      </c>
      <c r="H12" s="3" t="s">
        <v>5</v>
      </c>
    </row>
    <row r="13" spans="1:11" ht="22.5" customHeight="1" x14ac:dyDescent="0.15">
      <c r="A13" s="139" t="s">
        <v>465</v>
      </c>
      <c r="B13" s="139"/>
      <c r="C13" s="139"/>
      <c r="D13" s="139"/>
    </row>
    <row r="14" spans="1:11" ht="11.25" customHeight="1" thickBot="1" x14ac:dyDescent="0.2">
      <c r="A14" s="55" t="s">
        <v>27</v>
      </c>
    </row>
    <row r="15" spans="1:11" ht="40.5" customHeight="1" thickBot="1" x14ac:dyDescent="0.2">
      <c r="A15" s="107" t="s">
        <v>0</v>
      </c>
      <c r="B15" s="108"/>
      <c r="C15" s="10" t="s">
        <v>418</v>
      </c>
      <c r="D15" s="33"/>
      <c r="F15" s="3" t="s">
        <v>196</v>
      </c>
      <c r="G15" s="3" t="s">
        <v>197</v>
      </c>
    </row>
    <row r="16" spans="1:11" s="35" customFormat="1" ht="9" customHeight="1" x14ac:dyDescent="0.15">
      <c r="A16" s="31"/>
      <c r="B16" s="31"/>
      <c r="C16" s="32"/>
      <c r="D16" s="56"/>
    </row>
    <row r="17" spans="1:8" ht="21" customHeight="1" thickBot="1" x14ac:dyDescent="0.2">
      <c r="A17" s="105" t="s">
        <v>1</v>
      </c>
      <c r="B17" s="106"/>
      <c r="C17" s="9" t="s">
        <v>221</v>
      </c>
      <c r="D17" s="57" t="s">
        <v>2</v>
      </c>
    </row>
    <row r="18" spans="1:8" ht="56.25" customHeight="1" x14ac:dyDescent="0.15">
      <c r="A18" s="127" t="s">
        <v>284</v>
      </c>
      <c r="B18" s="12" t="s">
        <v>279</v>
      </c>
      <c r="C18" s="11" t="s">
        <v>467</v>
      </c>
      <c r="D18" s="34"/>
      <c r="F18" s="3" t="s">
        <v>3</v>
      </c>
      <c r="G18" s="3" t="s">
        <v>4</v>
      </c>
      <c r="H18" s="3" t="s">
        <v>5</v>
      </c>
    </row>
    <row r="19" spans="1:8" ht="56.25" customHeight="1" x14ac:dyDescent="0.15">
      <c r="A19" s="127"/>
      <c r="B19" s="12" t="s">
        <v>280</v>
      </c>
      <c r="C19" s="11" t="s">
        <v>420</v>
      </c>
      <c r="D19" s="7"/>
      <c r="F19" s="3" t="s">
        <v>3</v>
      </c>
      <c r="G19" s="3" t="s">
        <v>4</v>
      </c>
      <c r="H19" s="3" t="s">
        <v>5</v>
      </c>
    </row>
    <row r="20" spans="1:8" ht="56.25" customHeight="1" x14ac:dyDescent="0.15">
      <c r="A20" s="128"/>
      <c r="B20" s="12" t="s">
        <v>281</v>
      </c>
      <c r="C20" s="11" t="s">
        <v>422</v>
      </c>
      <c r="D20" s="7"/>
      <c r="F20" s="3" t="s">
        <v>3</v>
      </c>
      <c r="G20" s="3" t="s">
        <v>4</v>
      </c>
      <c r="H20" s="3" t="s">
        <v>5</v>
      </c>
    </row>
    <row r="21" spans="1:8" ht="56.25" customHeight="1" x14ac:dyDescent="0.15">
      <c r="A21" s="127" t="s">
        <v>285</v>
      </c>
      <c r="B21" s="12" t="s">
        <v>279</v>
      </c>
      <c r="C21" s="11" t="s">
        <v>466</v>
      </c>
      <c r="D21" s="7"/>
      <c r="F21" s="3" t="s">
        <v>3</v>
      </c>
      <c r="G21" s="3" t="s">
        <v>4</v>
      </c>
      <c r="H21" s="3" t="s">
        <v>248</v>
      </c>
    </row>
    <row r="22" spans="1:8" ht="56.25" customHeight="1" x14ac:dyDescent="0.15">
      <c r="A22" s="127"/>
      <c r="B22" s="12" t="s">
        <v>280</v>
      </c>
      <c r="C22" s="11" t="s">
        <v>421</v>
      </c>
      <c r="D22" s="7"/>
      <c r="F22" s="3" t="s">
        <v>3</v>
      </c>
      <c r="G22" s="3" t="s">
        <v>4</v>
      </c>
      <c r="H22" s="3" t="s">
        <v>248</v>
      </c>
    </row>
    <row r="23" spans="1:8" ht="56.25" customHeight="1" x14ac:dyDescent="0.15">
      <c r="A23" s="128"/>
      <c r="B23" s="12" t="s">
        <v>281</v>
      </c>
      <c r="C23" s="14" t="s">
        <v>423</v>
      </c>
      <c r="D23" s="7"/>
      <c r="F23" s="3" t="s">
        <v>3</v>
      </c>
      <c r="G23" s="3" t="s">
        <v>4</v>
      </c>
      <c r="H23" s="3" t="s">
        <v>248</v>
      </c>
    </row>
    <row r="24" spans="1:8" ht="39" customHeight="1" x14ac:dyDescent="0.15">
      <c r="A24" s="103" t="s">
        <v>286</v>
      </c>
      <c r="B24" s="104"/>
      <c r="C24" s="14" t="s">
        <v>25</v>
      </c>
      <c r="D24" s="7"/>
      <c r="F24" s="3" t="s">
        <v>4</v>
      </c>
      <c r="G24" s="3" t="s">
        <v>5</v>
      </c>
    </row>
    <row r="25" spans="1:8" ht="67.5" customHeight="1" thickBot="1" x14ac:dyDescent="0.2">
      <c r="A25" s="103" t="s">
        <v>287</v>
      </c>
      <c r="B25" s="104"/>
      <c r="C25" s="14" t="s">
        <v>26</v>
      </c>
      <c r="D25" s="8"/>
      <c r="F25" s="3" t="s">
        <v>4</v>
      </c>
      <c r="G25" s="4" t="s">
        <v>6</v>
      </c>
      <c r="H25" s="3" t="s">
        <v>5</v>
      </c>
    </row>
    <row r="26" spans="1:8" ht="21" customHeight="1" x14ac:dyDescent="0.15">
      <c r="A26" s="139" t="s">
        <v>465</v>
      </c>
      <c r="B26" s="139"/>
      <c r="C26" s="139"/>
      <c r="D26" s="139"/>
    </row>
    <row r="27" spans="1:8" ht="14.25" thickBot="1" x14ac:dyDescent="0.2">
      <c r="A27" s="60" t="s">
        <v>28</v>
      </c>
    </row>
    <row r="28" spans="1:8" ht="36" customHeight="1" thickBot="1" x14ac:dyDescent="0.2">
      <c r="A28" s="107" t="s">
        <v>0</v>
      </c>
      <c r="B28" s="108"/>
      <c r="C28" s="10" t="s">
        <v>417</v>
      </c>
      <c r="D28" s="33"/>
      <c r="F28" s="3" t="s">
        <v>196</v>
      </c>
      <c r="G28" s="3" t="s">
        <v>197</v>
      </c>
    </row>
    <row r="29" spans="1:8" s="35" customFormat="1" ht="9" customHeight="1" x14ac:dyDescent="0.15">
      <c r="A29" s="31"/>
      <c r="B29" s="31"/>
      <c r="C29" s="32"/>
      <c r="D29" s="56"/>
    </row>
    <row r="30" spans="1:8" ht="20.25" customHeight="1" thickBot="1" x14ac:dyDescent="0.2">
      <c r="A30" s="105" t="s">
        <v>1</v>
      </c>
      <c r="B30" s="106"/>
      <c r="C30" s="9" t="s">
        <v>221</v>
      </c>
      <c r="D30" s="57" t="s">
        <v>2</v>
      </c>
    </row>
    <row r="31" spans="1:8" ht="60" customHeight="1" x14ac:dyDescent="0.15">
      <c r="A31" s="127" t="s">
        <v>288</v>
      </c>
      <c r="B31" s="12" t="s">
        <v>279</v>
      </c>
      <c r="C31" s="11" t="s">
        <v>468</v>
      </c>
      <c r="D31" s="34"/>
      <c r="F31" s="3" t="s">
        <v>4</v>
      </c>
      <c r="G31" s="3" t="s">
        <v>5</v>
      </c>
    </row>
    <row r="32" spans="1:8" ht="60" customHeight="1" x14ac:dyDescent="0.15">
      <c r="A32" s="127"/>
      <c r="B32" s="12" t="s">
        <v>280</v>
      </c>
      <c r="C32" s="11" t="s">
        <v>424</v>
      </c>
      <c r="D32" s="7"/>
      <c r="F32" s="3" t="s">
        <v>3</v>
      </c>
      <c r="G32" s="3" t="s">
        <v>4</v>
      </c>
      <c r="H32" s="3" t="s">
        <v>5</v>
      </c>
    </row>
    <row r="33" spans="1:8" ht="60" customHeight="1" x14ac:dyDescent="0.15">
      <c r="A33" s="128"/>
      <c r="B33" s="12" t="s">
        <v>281</v>
      </c>
      <c r="C33" s="11" t="s">
        <v>425</v>
      </c>
      <c r="D33" s="7"/>
      <c r="F33" s="3" t="s">
        <v>3</v>
      </c>
      <c r="G33" s="3" t="s">
        <v>4</v>
      </c>
      <c r="H33" s="3" t="s">
        <v>5</v>
      </c>
    </row>
    <row r="34" spans="1:8" ht="60" customHeight="1" x14ac:dyDescent="0.15">
      <c r="A34" s="127" t="s">
        <v>285</v>
      </c>
      <c r="B34" s="12" t="s">
        <v>279</v>
      </c>
      <c r="C34" s="11" t="s">
        <v>466</v>
      </c>
      <c r="D34" s="7"/>
      <c r="F34" s="3" t="s">
        <v>3</v>
      </c>
      <c r="G34" s="3" t="s">
        <v>4</v>
      </c>
      <c r="H34" s="3" t="s">
        <v>248</v>
      </c>
    </row>
    <row r="35" spans="1:8" ht="60" customHeight="1" x14ac:dyDescent="0.15">
      <c r="A35" s="127"/>
      <c r="B35" s="12" t="s">
        <v>280</v>
      </c>
      <c r="C35" s="11" t="s">
        <v>426</v>
      </c>
      <c r="D35" s="7"/>
      <c r="F35" s="3" t="s">
        <v>3</v>
      </c>
      <c r="G35" s="3" t="s">
        <v>4</v>
      </c>
      <c r="H35" s="3" t="s">
        <v>248</v>
      </c>
    </row>
    <row r="36" spans="1:8" ht="60" customHeight="1" x14ac:dyDescent="0.15">
      <c r="A36" s="128"/>
      <c r="B36" s="12" t="s">
        <v>281</v>
      </c>
      <c r="C36" s="11" t="s">
        <v>427</v>
      </c>
      <c r="D36" s="7"/>
      <c r="F36" s="3" t="s">
        <v>3</v>
      </c>
      <c r="G36" s="3" t="s">
        <v>4</v>
      </c>
      <c r="H36" s="3" t="s">
        <v>248</v>
      </c>
    </row>
    <row r="37" spans="1:8" ht="39" customHeight="1" x14ac:dyDescent="0.15">
      <c r="A37" s="103" t="s">
        <v>286</v>
      </c>
      <c r="B37" s="104"/>
      <c r="C37" s="11" t="s">
        <v>25</v>
      </c>
      <c r="D37" s="7"/>
      <c r="F37" s="3" t="s">
        <v>4</v>
      </c>
      <c r="G37" s="3" t="s">
        <v>5</v>
      </c>
    </row>
    <row r="38" spans="1:8" ht="66.75" customHeight="1" thickBot="1" x14ac:dyDescent="0.2">
      <c r="A38" s="103" t="s">
        <v>287</v>
      </c>
      <c r="B38" s="104"/>
      <c r="C38" s="11" t="s">
        <v>26</v>
      </c>
      <c r="D38" s="8"/>
      <c r="F38" s="3" t="s">
        <v>4</v>
      </c>
      <c r="G38" s="4" t="s">
        <v>6</v>
      </c>
      <c r="H38" s="3" t="s">
        <v>5</v>
      </c>
    </row>
    <row r="39" spans="1:8" ht="24" customHeight="1" x14ac:dyDescent="0.15">
      <c r="A39" s="139" t="s">
        <v>465</v>
      </c>
      <c r="B39" s="139"/>
      <c r="C39" s="139"/>
      <c r="D39" s="139"/>
    </row>
  </sheetData>
  <sheetProtection sheet="1" selectLockedCells="1"/>
  <mergeCells count="21">
    <mergeCell ref="A39:D39"/>
    <mergeCell ref="A12:B12"/>
    <mergeCell ref="A38:B38"/>
    <mergeCell ref="A24:B24"/>
    <mergeCell ref="A15:B15"/>
    <mergeCell ref="A25:B25"/>
    <mergeCell ref="A30:B30"/>
    <mergeCell ref="A28:B28"/>
    <mergeCell ref="A37:B37"/>
    <mergeCell ref="A17:B17"/>
    <mergeCell ref="A18:A20"/>
    <mergeCell ref="A21:A23"/>
    <mergeCell ref="A31:A33"/>
    <mergeCell ref="A34:A36"/>
    <mergeCell ref="A13:D13"/>
    <mergeCell ref="A26:D26"/>
    <mergeCell ref="A5:B5"/>
    <mergeCell ref="A11:B11"/>
    <mergeCell ref="A7:B7"/>
    <mergeCell ref="A8:A10"/>
    <mergeCell ref="A2:B2"/>
  </mergeCells>
  <phoneticPr fontId="4"/>
  <conditionalFormatting sqref="D8:D9 D18:D19 D21:D22 D34:D35 D31:D32">
    <cfRule type="expression" dxfId="86" priority="23">
      <formula>#REF!=TRUE</formula>
    </cfRule>
    <cfRule type="expression" dxfId="85" priority="24">
      <formula>#REF!=TRUE</formula>
    </cfRule>
  </conditionalFormatting>
  <conditionalFormatting sqref="D8:D12 D18:D25 D31:D38">
    <cfRule type="expression" dxfId="84" priority="93">
      <formula>$D$5="非該当"</formula>
    </cfRule>
  </conditionalFormatting>
  <conditionalFormatting sqref="D8:D12">
    <cfRule type="expression" dxfId="83" priority="103">
      <formula>$D$5=$G$5</formula>
    </cfRule>
  </conditionalFormatting>
  <conditionalFormatting sqref="D18:D25">
    <cfRule type="expression" dxfId="82" priority="106">
      <formula>$D$15=$G$5</formula>
    </cfRule>
  </conditionalFormatting>
  <conditionalFormatting sqref="D31:D38">
    <cfRule type="expression" dxfId="81" priority="107">
      <formula>$D$28=$G$5</formula>
    </cfRule>
  </conditionalFormatting>
  <dataValidations count="24">
    <dataValidation type="list" allowBlank="1" showInputMessage="1" showErrorMessage="1" sqref="D16 D29 D5:D6">
      <formula1>$F$5:$G$5</formula1>
    </dataValidation>
    <dataValidation type="list" allowBlank="1" showInputMessage="1" showErrorMessage="1" sqref="D38">
      <formula1>$F$38:$H$38</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$F$11:$G$11</formula1>
    </dataValidation>
    <dataValidation type="list" allowBlank="1" showInputMessage="1" showErrorMessage="1" sqref="D15">
      <formula1>$F$15:$G$15</formula1>
    </dataValidation>
    <dataValidation type="list" allowBlank="1" showInputMessage="1" showErrorMessage="1" sqref="D18">
      <formula1>$F$18:$H$18</formula1>
    </dataValidation>
    <dataValidation type="list" allowBlank="1" showInputMessage="1" showErrorMessage="1" sqref="D19">
      <formula1>$F$19:$H$19</formula1>
    </dataValidation>
    <dataValidation type="list" allowBlank="1" showInputMessage="1" showErrorMessage="1" sqref="D20">
      <formula1>$F$20:$H$20</formula1>
    </dataValidation>
    <dataValidation type="list" allowBlank="1" showInputMessage="1" showErrorMessage="1" sqref="D21">
      <formula1>$F$21:$H$21</formula1>
    </dataValidation>
    <dataValidation type="list" allowBlank="1" showInputMessage="1" showErrorMessage="1" sqref="D22">
      <formula1>$F$22:$H$22</formula1>
    </dataValidation>
    <dataValidation type="list" allowBlank="1" showInputMessage="1" showErrorMessage="1" sqref="D23">
      <formula1>$F$23:$H$23</formula1>
    </dataValidation>
    <dataValidation type="list" allowBlank="1" showInputMessage="1" showErrorMessage="1" sqref="D25">
      <formula1>$F$25:$H$25</formula1>
    </dataValidation>
    <dataValidation type="list" allowBlank="1" showInputMessage="1" showErrorMessage="1" sqref="D28">
      <formula1>$F$28:$G$28</formula1>
    </dataValidation>
    <dataValidation type="list" allowBlank="1" showInputMessage="1" showErrorMessage="1" sqref="D31">
      <formula1>$F$31:$G$31</formula1>
    </dataValidation>
    <dataValidation type="list" allowBlank="1" showInputMessage="1" showErrorMessage="1" sqref="D32">
      <formula1>$F$32:$H$32</formula1>
    </dataValidation>
    <dataValidation type="list" allowBlank="1" showInputMessage="1" showErrorMessage="1" sqref="D33">
      <formula1>$F$33:$H$33</formula1>
    </dataValidation>
    <dataValidation type="list" allowBlank="1" showInputMessage="1" showErrorMessage="1" sqref="D34">
      <formula1>$F$34:$H$34</formula1>
    </dataValidation>
    <dataValidation type="list" allowBlank="1" showInputMessage="1" showErrorMessage="1" sqref="D35">
      <formula1>$F$35:$H$35</formula1>
    </dataValidation>
    <dataValidation type="list" allowBlank="1" showInputMessage="1" showErrorMessage="1" sqref="D36">
      <formula1>$F$36:$H$36</formula1>
    </dataValidation>
    <dataValidation type="list" allowBlank="1" showInputMessage="1" showErrorMessage="1" sqref="D37">
      <formula1>$F$37:$G$37</formula1>
    </dataValidation>
    <dataValidation type="list" allowBlank="1" showInputMessage="1" showErrorMessage="1" sqref="D24">
      <formula1>$F$24:$G$24</formula1>
    </dataValidation>
    <dataValidation type="list" allowBlank="1" showInputMessage="1" showErrorMessage="1" sqref="D12">
      <formula1>$F$12:$H$12</formula1>
    </dataValidation>
  </dataValidations>
  <pageMargins left="0.7" right="0.7" top="0.75" bottom="0.75" header="0.3" footer="0.3"/>
  <pageSetup paperSize="9" scale="98" orientation="portrait" r:id="rId1"/>
  <rowBreaks count="2" manualBreakCount="2">
    <brk id="13" max="3" man="1"/>
    <brk id="26"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62"/>
  <sheetViews>
    <sheetView view="pageBreakPreview" topLeftCell="A16" zoomScaleNormal="100" zoomScaleSheetLayoutView="100" workbookViewId="0">
      <selection activeCell="D6" sqref="D6"/>
    </sheetView>
  </sheetViews>
  <sheetFormatPr defaultRowHeight="13.5" x14ac:dyDescent="0.15"/>
  <cols>
    <col min="1" max="1" width="3.5" style="3" customWidth="1"/>
    <col min="2" max="2" width="19.75" style="3" customWidth="1"/>
    <col min="3" max="3" width="58.125" style="3" customWidth="1"/>
    <col min="4" max="4" width="11.875" style="53" customWidth="1"/>
    <col min="5" max="5" width="12.75" style="3" customWidth="1"/>
    <col min="6" max="9" width="12.75" style="3" hidden="1" customWidth="1"/>
    <col min="10" max="16384" width="9" style="3"/>
  </cols>
  <sheetData>
    <row r="1" spans="1:11" ht="29.25" customHeight="1" x14ac:dyDescent="0.15">
      <c r="A1" s="51" t="s">
        <v>146</v>
      </c>
      <c r="B1" s="52"/>
    </row>
    <row r="2" spans="1:11" ht="18.95" customHeight="1" x14ac:dyDescent="0.15">
      <c r="A2" s="102" t="s">
        <v>448</v>
      </c>
      <c r="B2" s="102"/>
      <c r="C2" s="82" t="str">
        <f>IF('表紙（建築物）'!C3="","",'表紙（建築物）'!C3)</f>
        <v/>
      </c>
      <c r="D2" s="54"/>
    </row>
    <row r="3" spans="1:11" ht="14.25" customHeight="1" x14ac:dyDescent="0.15">
      <c r="C3" s="54"/>
      <c r="D3" s="54"/>
    </row>
    <row r="4" spans="1:11" ht="14.25" customHeight="1" x14ac:dyDescent="0.15">
      <c r="C4" s="54"/>
      <c r="D4" s="54"/>
    </row>
    <row r="5" spans="1:11" ht="14.25" thickBot="1" x14ac:dyDescent="0.2">
      <c r="A5" s="55" t="s">
        <v>116</v>
      </c>
      <c r="D5" s="93" t="s">
        <v>453</v>
      </c>
    </row>
    <row r="6" spans="1:11" ht="24.95" customHeight="1" thickBot="1" x14ac:dyDescent="0.2">
      <c r="A6" s="142" t="s">
        <v>0</v>
      </c>
      <c r="B6" s="142"/>
      <c r="C6" s="10" t="s">
        <v>452</v>
      </c>
      <c r="D6" s="33"/>
      <c r="F6" s="3" t="s">
        <v>196</v>
      </c>
      <c r="G6" s="3" t="s">
        <v>197</v>
      </c>
      <c r="K6" s="4"/>
    </row>
    <row r="7" spans="1:11" s="35" customFormat="1" ht="9" customHeight="1" x14ac:dyDescent="0.15">
      <c r="A7" s="31"/>
      <c r="B7" s="31"/>
      <c r="C7" s="32"/>
      <c r="D7" s="56"/>
    </row>
    <row r="8" spans="1:11" ht="20.25" customHeight="1" thickBot="1" x14ac:dyDescent="0.2">
      <c r="A8" s="105" t="s">
        <v>1</v>
      </c>
      <c r="B8" s="106"/>
      <c r="C8" s="9" t="s">
        <v>221</v>
      </c>
      <c r="D8" s="57" t="s">
        <v>2</v>
      </c>
    </row>
    <row r="9" spans="1:11" ht="27.75" customHeight="1" x14ac:dyDescent="0.15">
      <c r="A9" s="133" t="s">
        <v>289</v>
      </c>
      <c r="B9" s="133"/>
      <c r="C9" s="11" t="s">
        <v>346</v>
      </c>
      <c r="D9" s="34"/>
      <c r="F9" s="3" t="s">
        <v>4</v>
      </c>
      <c r="G9" s="3" t="s">
        <v>5</v>
      </c>
      <c r="H9" s="81" t="s">
        <v>445</v>
      </c>
    </row>
    <row r="10" spans="1:11" ht="24" x14ac:dyDescent="0.15">
      <c r="A10" s="133" t="s">
        <v>290</v>
      </c>
      <c r="B10" s="133"/>
      <c r="C10" s="11" t="s">
        <v>117</v>
      </c>
      <c r="D10" s="7"/>
      <c r="F10" s="3" t="s">
        <v>4</v>
      </c>
      <c r="G10" s="3" t="s">
        <v>5</v>
      </c>
      <c r="H10" s="81" t="s">
        <v>445</v>
      </c>
    </row>
    <row r="11" spans="1:11" ht="36" x14ac:dyDescent="0.15">
      <c r="A11" s="133" t="s">
        <v>291</v>
      </c>
      <c r="B11" s="133"/>
      <c r="C11" s="11" t="s">
        <v>118</v>
      </c>
      <c r="D11" s="7"/>
      <c r="F11" s="3" t="s">
        <v>4</v>
      </c>
      <c r="G11" s="3" t="s">
        <v>5</v>
      </c>
      <c r="H11" s="81" t="s">
        <v>445</v>
      </c>
    </row>
    <row r="12" spans="1:11" ht="24" x14ac:dyDescent="0.15">
      <c r="A12" s="143" t="s">
        <v>119</v>
      </c>
      <c r="B12" s="133" t="s">
        <v>292</v>
      </c>
      <c r="C12" s="11" t="s">
        <v>120</v>
      </c>
      <c r="D12" s="7"/>
      <c r="F12" s="3" t="s">
        <v>3</v>
      </c>
      <c r="G12" s="3" t="s">
        <v>4</v>
      </c>
      <c r="H12" s="3" t="s">
        <v>5</v>
      </c>
      <c r="I12" s="81"/>
    </row>
    <row r="13" spans="1:11" ht="24" x14ac:dyDescent="0.15">
      <c r="A13" s="143"/>
      <c r="B13" s="133"/>
      <c r="C13" s="11" t="s">
        <v>121</v>
      </c>
      <c r="D13" s="7"/>
      <c r="F13" s="3" t="s">
        <v>3</v>
      </c>
      <c r="G13" s="3" t="s">
        <v>4</v>
      </c>
      <c r="H13" s="3" t="s">
        <v>5</v>
      </c>
      <c r="I13" s="81"/>
    </row>
    <row r="14" spans="1:11" ht="24" x14ac:dyDescent="0.15">
      <c r="A14" s="143"/>
      <c r="B14" s="133"/>
      <c r="C14" s="11" t="s">
        <v>122</v>
      </c>
      <c r="D14" s="7"/>
      <c r="F14" s="3" t="s">
        <v>3</v>
      </c>
      <c r="G14" s="3" t="s">
        <v>4</v>
      </c>
      <c r="H14" s="3" t="s">
        <v>5</v>
      </c>
      <c r="I14" s="81"/>
    </row>
    <row r="15" spans="1:11" x14ac:dyDescent="0.15">
      <c r="A15" s="143"/>
      <c r="B15" s="144" t="s">
        <v>293</v>
      </c>
      <c r="C15" s="11" t="s">
        <v>123</v>
      </c>
      <c r="D15" s="7"/>
      <c r="F15" s="3" t="s">
        <v>3</v>
      </c>
      <c r="G15" s="3" t="s">
        <v>4</v>
      </c>
      <c r="H15" s="3" t="s">
        <v>5</v>
      </c>
      <c r="I15" s="81" t="s">
        <v>445</v>
      </c>
    </row>
    <row r="16" spans="1:11" x14ac:dyDescent="0.15">
      <c r="A16" s="143"/>
      <c r="B16" s="144"/>
      <c r="C16" s="11" t="s">
        <v>124</v>
      </c>
      <c r="D16" s="7"/>
      <c r="F16" s="3" t="s">
        <v>3</v>
      </c>
      <c r="G16" s="3" t="s">
        <v>4</v>
      </c>
      <c r="H16" s="3" t="s">
        <v>5</v>
      </c>
      <c r="I16" s="81" t="s">
        <v>445</v>
      </c>
    </row>
    <row r="17" spans="1:9" x14ac:dyDescent="0.15">
      <c r="A17" s="143"/>
      <c r="B17" s="144" t="s">
        <v>294</v>
      </c>
      <c r="C17" s="11" t="s">
        <v>123</v>
      </c>
      <c r="D17" s="7"/>
      <c r="F17" s="3" t="s">
        <v>3</v>
      </c>
      <c r="G17" s="3" t="s">
        <v>4</v>
      </c>
      <c r="H17" s="3" t="s">
        <v>5</v>
      </c>
      <c r="I17" s="81" t="s">
        <v>445</v>
      </c>
    </row>
    <row r="18" spans="1:9" x14ac:dyDescent="0.15">
      <c r="A18" s="143"/>
      <c r="B18" s="144"/>
      <c r="C18" s="11" t="s">
        <v>330</v>
      </c>
      <c r="D18" s="7"/>
      <c r="F18" s="3" t="s">
        <v>3</v>
      </c>
      <c r="G18" s="3" t="s">
        <v>4</v>
      </c>
      <c r="H18" s="3" t="s">
        <v>5</v>
      </c>
      <c r="I18" s="81" t="s">
        <v>445</v>
      </c>
    </row>
    <row r="19" spans="1:9" x14ac:dyDescent="0.15">
      <c r="A19" s="133" t="s">
        <v>232</v>
      </c>
      <c r="B19" s="133"/>
      <c r="C19" s="11" t="s">
        <v>125</v>
      </c>
      <c r="D19" s="7"/>
      <c r="F19" s="3" t="s">
        <v>4</v>
      </c>
      <c r="G19" s="3" t="s">
        <v>5</v>
      </c>
      <c r="H19" s="81" t="s">
        <v>445</v>
      </c>
    </row>
    <row r="20" spans="1:9" ht="27" customHeight="1" x14ac:dyDescent="0.15">
      <c r="A20" s="133" t="s">
        <v>295</v>
      </c>
      <c r="B20" s="133"/>
      <c r="C20" s="11" t="s">
        <v>126</v>
      </c>
      <c r="D20" s="7"/>
      <c r="F20" s="3" t="s">
        <v>4</v>
      </c>
      <c r="G20" s="3" t="s">
        <v>5</v>
      </c>
      <c r="H20" s="81" t="s">
        <v>445</v>
      </c>
    </row>
    <row r="21" spans="1:9" ht="39" customHeight="1" x14ac:dyDescent="0.15">
      <c r="A21" s="133" t="s">
        <v>296</v>
      </c>
      <c r="B21" s="133"/>
      <c r="C21" s="11" t="s">
        <v>127</v>
      </c>
      <c r="D21" s="7"/>
      <c r="F21" s="3" t="s">
        <v>4</v>
      </c>
      <c r="G21" s="3" t="s">
        <v>5</v>
      </c>
      <c r="H21" s="81" t="s">
        <v>445</v>
      </c>
    </row>
    <row r="22" spans="1:9" ht="39" customHeight="1" x14ac:dyDescent="0.15">
      <c r="A22" s="133"/>
      <c r="B22" s="133"/>
      <c r="C22" s="11" t="s">
        <v>128</v>
      </c>
      <c r="D22" s="7"/>
      <c r="F22" s="3" t="s">
        <v>4</v>
      </c>
      <c r="G22" s="3" t="s">
        <v>5</v>
      </c>
      <c r="H22" s="81" t="s">
        <v>445</v>
      </c>
    </row>
    <row r="23" spans="1:9" ht="39" customHeight="1" x14ac:dyDescent="0.15">
      <c r="A23" s="145" t="s">
        <v>359</v>
      </c>
      <c r="B23" s="145"/>
      <c r="C23" s="11" t="s">
        <v>129</v>
      </c>
      <c r="D23" s="7"/>
      <c r="F23" s="3" t="s">
        <v>4</v>
      </c>
      <c r="G23" s="3" t="s">
        <v>5</v>
      </c>
      <c r="H23" s="81" t="s">
        <v>445</v>
      </c>
    </row>
    <row r="24" spans="1:9" ht="41.25" customHeight="1" x14ac:dyDescent="0.15">
      <c r="A24" s="146" t="s">
        <v>361</v>
      </c>
      <c r="B24" s="147"/>
      <c r="C24" s="16" t="s">
        <v>347</v>
      </c>
      <c r="D24" s="140"/>
      <c r="F24" s="3" t="s">
        <v>4</v>
      </c>
      <c r="G24" s="4" t="s">
        <v>6</v>
      </c>
      <c r="H24" s="3" t="s">
        <v>5</v>
      </c>
      <c r="I24" s="81" t="s">
        <v>445</v>
      </c>
    </row>
    <row r="25" spans="1:9" ht="67.5" customHeight="1" x14ac:dyDescent="0.15">
      <c r="A25" s="148"/>
      <c r="B25" s="149"/>
      <c r="C25" s="16" t="s">
        <v>348</v>
      </c>
      <c r="D25" s="141"/>
      <c r="G25" s="4"/>
    </row>
    <row r="26" spans="1:9" ht="24" x14ac:dyDescent="0.15">
      <c r="A26" s="145" t="s">
        <v>360</v>
      </c>
      <c r="B26" s="145"/>
      <c r="C26" s="11" t="s">
        <v>130</v>
      </c>
      <c r="D26" s="7"/>
      <c r="F26" s="3" t="s">
        <v>3</v>
      </c>
      <c r="G26" s="3" t="s">
        <v>4</v>
      </c>
      <c r="H26" s="3" t="s">
        <v>5</v>
      </c>
      <c r="I26" s="81" t="s">
        <v>445</v>
      </c>
    </row>
    <row r="27" spans="1:9" ht="24" customHeight="1" x14ac:dyDescent="0.15">
      <c r="A27" s="109" t="s">
        <v>364</v>
      </c>
      <c r="B27" s="110"/>
      <c r="C27" s="11" t="s">
        <v>349</v>
      </c>
      <c r="D27" s="140"/>
      <c r="F27" s="3" t="s">
        <v>4</v>
      </c>
      <c r="G27" s="4" t="s">
        <v>6</v>
      </c>
      <c r="H27" s="3" t="s">
        <v>5</v>
      </c>
      <c r="I27" s="81" t="s">
        <v>445</v>
      </c>
    </row>
    <row r="28" spans="1:9" ht="57.75" customHeight="1" x14ac:dyDescent="0.15">
      <c r="A28" s="111"/>
      <c r="B28" s="112"/>
      <c r="C28" s="11" t="s">
        <v>350</v>
      </c>
      <c r="D28" s="141"/>
      <c r="G28" s="4"/>
    </row>
    <row r="29" spans="1:9" ht="24" customHeight="1" x14ac:dyDescent="0.15">
      <c r="A29" s="109" t="s">
        <v>297</v>
      </c>
      <c r="B29" s="110"/>
      <c r="C29" s="11" t="s">
        <v>351</v>
      </c>
      <c r="D29" s="140"/>
      <c r="F29" s="3" t="s">
        <v>4</v>
      </c>
      <c r="G29" s="4" t="s">
        <v>6</v>
      </c>
      <c r="H29" s="3" t="s">
        <v>5</v>
      </c>
      <c r="I29" s="81" t="s">
        <v>445</v>
      </c>
    </row>
    <row r="30" spans="1:9" ht="60.75" customHeight="1" x14ac:dyDescent="0.15">
      <c r="A30" s="111"/>
      <c r="B30" s="112"/>
      <c r="C30" s="11" t="s">
        <v>352</v>
      </c>
      <c r="D30" s="141"/>
      <c r="G30" s="4"/>
    </row>
    <row r="31" spans="1:9" ht="24" x14ac:dyDescent="0.15">
      <c r="A31" s="133" t="s">
        <v>298</v>
      </c>
      <c r="B31" s="133"/>
      <c r="C31" s="11" t="s">
        <v>131</v>
      </c>
      <c r="D31" s="7"/>
      <c r="F31" s="3" t="s">
        <v>4</v>
      </c>
      <c r="G31" s="3" t="s">
        <v>5</v>
      </c>
      <c r="H31" s="81" t="s">
        <v>445</v>
      </c>
    </row>
    <row r="32" spans="1:9" ht="35.25" customHeight="1" thickBot="1" x14ac:dyDescent="0.2">
      <c r="A32" s="133" t="s">
        <v>299</v>
      </c>
      <c r="B32" s="133"/>
      <c r="C32" s="11" t="s">
        <v>132</v>
      </c>
      <c r="D32" s="8"/>
      <c r="F32" s="3" t="s">
        <v>3</v>
      </c>
      <c r="G32" s="3" t="s">
        <v>4</v>
      </c>
      <c r="H32" s="3" t="s">
        <v>248</v>
      </c>
    </row>
    <row r="33" spans="1:9" ht="27.75" customHeight="1" x14ac:dyDescent="0.15">
      <c r="A33" s="150" t="s">
        <v>219</v>
      </c>
      <c r="B33" s="150"/>
      <c r="C33" s="150"/>
      <c r="D33" s="150"/>
    </row>
    <row r="34" spans="1:9" ht="14.25" thickBot="1" x14ac:dyDescent="0.2">
      <c r="A34" s="55" t="s">
        <v>133</v>
      </c>
    </row>
    <row r="35" spans="1:9" ht="24" customHeight="1" thickBot="1" x14ac:dyDescent="0.2">
      <c r="A35" s="142" t="s">
        <v>0</v>
      </c>
      <c r="B35" s="142"/>
      <c r="C35" s="10" t="s">
        <v>134</v>
      </c>
      <c r="D35" s="33"/>
      <c r="F35" s="3" t="s">
        <v>196</v>
      </c>
      <c r="G35" s="3" t="s">
        <v>197</v>
      </c>
    </row>
    <row r="36" spans="1:9" s="35" customFormat="1" ht="9" customHeight="1" x14ac:dyDescent="0.15">
      <c r="A36" s="31"/>
      <c r="B36" s="31"/>
      <c r="C36" s="32"/>
      <c r="D36" s="56"/>
    </row>
    <row r="37" spans="1:9" ht="20.25" customHeight="1" thickBot="1" x14ac:dyDescent="0.2">
      <c r="A37" s="105" t="s">
        <v>1</v>
      </c>
      <c r="B37" s="106"/>
      <c r="C37" s="9" t="s">
        <v>221</v>
      </c>
      <c r="D37" s="57" t="s">
        <v>2</v>
      </c>
    </row>
    <row r="38" spans="1:9" ht="39" customHeight="1" x14ac:dyDescent="0.15">
      <c r="A38" s="133" t="s">
        <v>289</v>
      </c>
      <c r="B38" s="133"/>
      <c r="C38" s="11" t="s">
        <v>353</v>
      </c>
      <c r="D38" s="34"/>
      <c r="F38" s="3" t="s">
        <v>4</v>
      </c>
      <c r="G38" s="3" t="s">
        <v>5</v>
      </c>
      <c r="H38" s="81" t="s">
        <v>445</v>
      </c>
    </row>
    <row r="39" spans="1:9" ht="24" x14ac:dyDescent="0.15">
      <c r="A39" s="133" t="s">
        <v>290</v>
      </c>
      <c r="B39" s="133"/>
      <c r="C39" s="11" t="s">
        <v>117</v>
      </c>
      <c r="D39" s="7"/>
      <c r="F39" s="3" t="s">
        <v>4</v>
      </c>
      <c r="G39" s="3" t="s">
        <v>5</v>
      </c>
      <c r="H39" s="81" t="s">
        <v>445</v>
      </c>
    </row>
    <row r="40" spans="1:9" ht="36" x14ac:dyDescent="0.15">
      <c r="A40" s="133" t="s">
        <v>291</v>
      </c>
      <c r="B40" s="133"/>
      <c r="C40" s="11" t="s">
        <v>118</v>
      </c>
      <c r="D40" s="7"/>
      <c r="F40" s="3" t="s">
        <v>4</v>
      </c>
      <c r="G40" s="3" t="s">
        <v>5</v>
      </c>
      <c r="H40" s="81" t="s">
        <v>445</v>
      </c>
    </row>
    <row r="41" spans="1:9" x14ac:dyDescent="0.15">
      <c r="A41" s="143" t="s">
        <v>119</v>
      </c>
      <c r="B41" s="151" t="s">
        <v>135</v>
      </c>
      <c r="C41" s="11" t="s">
        <v>136</v>
      </c>
      <c r="D41" s="7"/>
      <c r="F41" s="3" t="s">
        <v>3</v>
      </c>
      <c r="G41" s="3" t="s">
        <v>4</v>
      </c>
      <c r="H41" s="3" t="s">
        <v>5</v>
      </c>
      <c r="I41" s="81"/>
    </row>
    <row r="42" spans="1:9" x14ac:dyDescent="0.15">
      <c r="A42" s="143"/>
      <c r="B42" s="151"/>
      <c r="C42" s="11" t="s">
        <v>137</v>
      </c>
      <c r="D42" s="7"/>
      <c r="F42" s="3" t="s">
        <v>3</v>
      </c>
      <c r="G42" s="3" t="s">
        <v>4</v>
      </c>
      <c r="H42" s="3" t="s">
        <v>5</v>
      </c>
      <c r="I42" s="81"/>
    </row>
    <row r="43" spans="1:9" x14ac:dyDescent="0.15">
      <c r="A43" s="143"/>
      <c r="B43" s="151" t="s">
        <v>138</v>
      </c>
      <c r="C43" s="11" t="s">
        <v>139</v>
      </c>
      <c r="D43" s="7"/>
      <c r="F43" s="3" t="s">
        <v>3</v>
      </c>
      <c r="G43" s="3" t="s">
        <v>4</v>
      </c>
      <c r="H43" s="3" t="s">
        <v>5</v>
      </c>
    </row>
    <row r="44" spans="1:9" x14ac:dyDescent="0.15">
      <c r="A44" s="143"/>
      <c r="B44" s="151"/>
      <c r="C44" s="11" t="s">
        <v>330</v>
      </c>
      <c r="D44" s="7"/>
      <c r="F44" s="3" t="s">
        <v>3</v>
      </c>
      <c r="G44" s="3" t="s">
        <v>4</v>
      </c>
      <c r="H44" s="3" t="s">
        <v>5</v>
      </c>
    </row>
    <row r="45" spans="1:9" x14ac:dyDescent="0.15">
      <c r="A45" s="143"/>
      <c r="B45" s="151"/>
      <c r="C45" s="11" t="s">
        <v>140</v>
      </c>
      <c r="D45" s="7"/>
      <c r="F45" s="3" t="s">
        <v>3</v>
      </c>
      <c r="G45" s="3" t="s">
        <v>4</v>
      </c>
      <c r="H45" s="3" t="s">
        <v>5</v>
      </c>
    </row>
    <row r="46" spans="1:9" x14ac:dyDescent="0.15">
      <c r="A46" s="143"/>
      <c r="B46" s="133" t="s">
        <v>141</v>
      </c>
      <c r="C46" s="11" t="s">
        <v>123</v>
      </c>
      <c r="D46" s="7"/>
      <c r="F46" s="3" t="s">
        <v>3</v>
      </c>
      <c r="G46" s="3" t="s">
        <v>4</v>
      </c>
      <c r="H46" s="3" t="s">
        <v>5</v>
      </c>
      <c r="I46" s="81" t="s">
        <v>445</v>
      </c>
    </row>
    <row r="47" spans="1:9" x14ac:dyDescent="0.15">
      <c r="A47" s="143"/>
      <c r="B47" s="133"/>
      <c r="C47" s="11" t="s">
        <v>124</v>
      </c>
      <c r="D47" s="7"/>
      <c r="F47" s="3" t="s">
        <v>3</v>
      </c>
      <c r="G47" s="3" t="s">
        <v>4</v>
      </c>
      <c r="H47" s="3" t="s">
        <v>5</v>
      </c>
      <c r="I47" s="81" t="s">
        <v>445</v>
      </c>
    </row>
    <row r="48" spans="1:9" x14ac:dyDescent="0.15">
      <c r="A48" s="133" t="s">
        <v>232</v>
      </c>
      <c r="B48" s="133"/>
      <c r="C48" s="11" t="s">
        <v>125</v>
      </c>
      <c r="D48" s="7"/>
      <c r="F48" s="3" t="s">
        <v>4</v>
      </c>
      <c r="G48" s="3" t="s">
        <v>5</v>
      </c>
      <c r="H48" s="81" t="s">
        <v>445</v>
      </c>
    </row>
    <row r="49" spans="1:9" ht="24" x14ac:dyDescent="0.15">
      <c r="A49" s="133" t="s">
        <v>295</v>
      </c>
      <c r="B49" s="133"/>
      <c r="C49" s="11" t="s">
        <v>126</v>
      </c>
      <c r="D49" s="7"/>
      <c r="F49" s="3" t="s">
        <v>4</v>
      </c>
      <c r="G49" s="3" t="s">
        <v>5</v>
      </c>
      <c r="H49" s="81" t="s">
        <v>445</v>
      </c>
    </row>
    <row r="50" spans="1:9" ht="36" x14ac:dyDescent="0.15">
      <c r="A50" s="133" t="s">
        <v>296</v>
      </c>
      <c r="B50" s="133"/>
      <c r="C50" s="11" t="s">
        <v>127</v>
      </c>
      <c r="D50" s="7"/>
      <c r="F50" s="3" t="s">
        <v>4</v>
      </c>
      <c r="G50" s="3" t="s">
        <v>5</v>
      </c>
      <c r="H50" s="81" t="s">
        <v>445</v>
      </c>
    </row>
    <row r="51" spans="1:9" ht="36.75" customHeight="1" x14ac:dyDescent="0.15">
      <c r="A51" s="133"/>
      <c r="B51" s="133"/>
      <c r="C51" s="11" t="s">
        <v>128</v>
      </c>
      <c r="D51" s="7"/>
      <c r="F51" s="3" t="s">
        <v>4</v>
      </c>
      <c r="G51" s="3" t="s">
        <v>5</v>
      </c>
      <c r="H51" s="81" t="s">
        <v>445</v>
      </c>
    </row>
    <row r="52" spans="1:9" ht="36" x14ac:dyDescent="0.15">
      <c r="A52" s="133" t="s">
        <v>359</v>
      </c>
      <c r="B52" s="133"/>
      <c r="C52" s="11" t="s">
        <v>129</v>
      </c>
      <c r="D52" s="7"/>
      <c r="F52" s="3" t="s">
        <v>4</v>
      </c>
      <c r="G52" s="3" t="s">
        <v>5</v>
      </c>
      <c r="H52" s="81" t="s">
        <v>445</v>
      </c>
    </row>
    <row r="53" spans="1:9" ht="27.75" customHeight="1" x14ac:dyDescent="0.15">
      <c r="A53" s="133" t="s">
        <v>300</v>
      </c>
      <c r="B53" s="133"/>
      <c r="C53" s="11" t="s">
        <v>130</v>
      </c>
      <c r="D53" s="7"/>
      <c r="F53" s="3" t="s">
        <v>3</v>
      </c>
      <c r="G53" s="3" t="s">
        <v>4</v>
      </c>
      <c r="H53" s="3" t="s">
        <v>5</v>
      </c>
      <c r="I53" s="81" t="s">
        <v>445</v>
      </c>
    </row>
    <row r="54" spans="1:9" ht="24" x14ac:dyDescent="0.15">
      <c r="A54" s="133" t="s">
        <v>301</v>
      </c>
      <c r="B54" s="133"/>
      <c r="C54" s="11" t="s">
        <v>131</v>
      </c>
      <c r="D54" s="7"/>
      <c r="F54" s="3" t="s">
        <v>4</v>
      </c>
      <c r="G54" s="3" t="s">
        <v>5</v>
      </c>
      <c r="H54" s="81" t="s">
        <v>445</v>
      </c>
    </row>
    <row r="55" spans="1:9" ht="40.5" customHeight="1" thickBot="1" x14ac:dyDescent="0.2">
      <c r="A55" s="133" t="s">
        <v>302</v>
      </c>
      <c r="B55" s="133"/>
      <c r="C55" s="11" t="s">
        <v>142</v>
      </c>
      <c r="D55" s="8"/>
      <c r="F55" s="3" t="s">
        <v>3</v>
      </c>
      <c r="G55" s="3" t="s">
        <v>4</v>
      </c>
      <c r="H55" s="3" t="s">
        <v>248</v>
      </c>
    </row>
    <row r="56" spans="1:9" ht="21" customHeight="1" x14ac:dyDescent="0.15">
      <c r="A56" s="150" t="s">
        <v>388</v>
      </c>
      <c r="B56" s="150"/>
      <c r="C56" s="150"/>
      <c r="D56" s="150"/>
    </row>
    <row r="57" spans="1:9" ht="20.25" customHeight="1" thickBot="1" x14ac:dyDescent="0.2">
      <c r="A57" s="55" t="s">
        <v>143</v>
      </c>
    </row>
    <row r="58" spans="1:9" ht="31.5" customHeight="1" thickBot="1" x14ac:dyDescent="0.2">
      <c r="A58" s="142" t="s">
        <v>0</v>
      </c>
      <c r="B58" s="142"/>
      <c r="C58" s="10" t="s">
        <v>144</v>
      </c>
      <c r="D58" s="33"/>
      <c r="F58" s="3" t="s">
        <v>196</v>
      </c>
      <c r="G58" s="3" t="s">
        <v>197</v>
      </c>
    </row>
    <row r="59" spans="1:9" s="35" customFormat="1" ht="9" customHeight="1" x14ac:dyDescent="0.15">
      <c r="A59" s="31"/>
      <c r="B59" s="31"/>
      <c r="C59" s="32"/>
      <c r="D59" s="56"/>
    </row>
    <row r="60" spans="1:9" ht="20.25" customHeight="1" thickBot="1" x14ac:dyDescent="0.2">
      <c r="A60" s="105" t="s">
        <v>1</v>
      </c>
      <c r="B60" s="106"/>
      <c r="C60" s="9" t="s">
        <v>221</v>
      </c>
      <c r="D60" s="57" t="s">
        <v>2</v>
      </c>
    </row>
    <row r="61" spans="1:9" ht="112.5" customHeight="1" x14ac:dyDescent="0.15">
      <c r="A61" s="145" t="s">
        <v>362</v>
      </c>
      <c r="B61" s="145"/>
      <c r="C61" s="11" t="s">
        <v>389</v>
      </c>
      <c r="D61" s="34"/>
      <c r="F61" s="3" t="s">
        <v>3</v>
      </c>
      <c r="G61" s="3" t="s">
        <v>4</v>
      </c>
      <c r="H61" s="3" t="s">
        <v>5</v>
      </c>
      <c r="I61" s="81" t="s">
        <v>445</v>
      </c>
    </row>
    <row r="62" spans="1:9" ht="104.25" customHeight="1" thickBot="1" x14ac:dyDescent="0.2">
      <c r="A62" s="145" t="s">
        <v>363</v>
      </c>
      <c r="B62" s="145"/>
      <c r="C62" s="11" t="s">
        <v>145</v>
      </c>
      <c r="D62" s="8"/>
      <c r="F62" s="3" t="s">
        <v>3</v>
      </c>
      <c r="G62" s="3" t="s">
        <v>4</v>
      </c>
      <c r="H62" s="3" t="s">
        <v>5</v>
      </c>
      <c r="I62" s="81" t="s">
        <v>445</v>
      </c>
    </row>
  </sheetData>
  <sheetProtection sheet="1" selectLockedCells="1"/>
  <mergeCells count="45">
    <mergeCell ref="A49:B49"/>
    <mergeCell ref="D29:D30"/>
    <mergeCell ref="A60:B60"/>
    <mergeCell ref="A56:D56"/>
    <mergeCell ref="A62:B62"/>
    <mergeCell ref="A53:B53"/>
    <mergeCell ref="A40:B40"/>
    <mergeCell ref="A41:A47"/>
    <mergeCell ref="B41:B42"/>
    <mergeCell ref="B43:B45"/>
    <mergeCell ref="B46:B47"/>
    <mergeCell ref="A58:B58"/>
    <mergeCell ref="A61:B61"/>
    <mergeCell ref="A54:B54"/>
    <mergeCell ref="A55:B55"/>
    <mergeCell ref="A48:B48"/>
    <mergeCell ref="A52:B52"/>
    <mergeCell ref="A50:B51"/>
    <mergeCell ref="A39:B39"/>
    <mergeCell ref="A37:B37"/>
    <mergeCell ref="A21:B22"/>
    <mergeCell ref="A23:B23"/>
    <mergeCell ref="A26:B26"/>
    <mergeCell ref="A35:B35"/>
    <mergeCell ref="A38:B38"/>
    <mergeCell ref="A24:B25"/>
    <mergeCell ref="A27:B28"/>
    <mergeCell ref="A29:B30"/>
    <mergeCell ref="A31:B31"/>
    <mergeCell ref="A32:B32"/>
    <mergeCell ref="A33:D33"/>
    <mergeCell ref="D24:D25"/>
    <mergeCell ref="A2:B2"/>
    <mergeCell ref="D27:D28"/>
    <mergeCell ref="A6:B6"/>
    <mergeCell ref="A9:B9"/>
    <mergeCell ref="A12:A18"/>
    <mergeCell ref="A19:B19"/>
    <mergeCell ref="A20:B20"/>
    <mergeCell ref="A10:B10"/>
    <mergeCell ref="A11:B11"/>
    <mergeCell ref="B12:B14"/>
    <mergeCell ref="B15:B16"/>
    <mergeCell ref="B17:B18"/>
    <mergeCell ref="A8:B8"/>
  </mergeCells>
  <phoneticPr fontId="4"/>
  <conditionalFormatting sqref="D9:D11">
    <cfRule type="expression" dxfId="80" priority="28">
      <formula>#REF!=TRUE</formula>
    </cfRule>
    <cfRule type="expression" dxfId="79" priority="29">
      <formula>#REF!=TRUE</formula>
    </cfRule>
  </conditionalFormatting>
  <conditionalFormatting sqref="D38:D39 D48">
    <cfRule type="expression" dxfId="78" priority="24">
      <formula>#REF!=TRUE</formula>
    </cfRule>
    <cfRule type="expression" dxfId="77" priority="25">
      <formula>#REF!=TRUE</formula>
    </cfRule>
  </conditionalFormatting>
  <conditionalFormatting sqref="D50:D52">
    <cfRule type="expression" dxfId="76" priority="21">
      <formula>#REF!=TRUE</formula>
    </cfRule>
    <cfRule type="expression" dxfId="75" priority="22">
      <formula>#REF!=TRUE</formula>
    </cfRule>
  </conditionalFormatting>
  <conditionalFormatting sqref="D61:D62">
    <cfRule type="expression" dxfId="74" priority="17">
      <formula>#REF!=TRUE</formula>
    </cfRule>
    <cfRule type="expression" dxfId="73" priority="18">
      <formula>#REF!=TRUE</formula>
    </cfRule>
  </conditionalFormatting>
  <conditionalFormatting sqref="D40">
    <cfRule type="expression" dxfId="72" priority="10">
      <formula>#REF!=TRUE</formula>
    </cfRule>
    <cfRule type="expression" dxfId="71" priority="11">
      <formula>#REF!=TRUE</formula>
    </cfRule>
  </conditionalFormatting>
  <conditionalFormatting sqref="D9:D24 D38:D55 D26:D27 D29 D31:D32">
    <cfRule type="expression" dxfId="70" priority="114">
      <formula>$D$6="非該当"</formula>
    </cfRule>
  </conditionalFormatting>
  <conditionalFormatting sqref="D9:D24 D26:D27 D29 D31:D32">
    <cfRule type="expression" dxfId="69" priority="122">
      <formula>$D$6=$G$6</formula>
    </cfRule>
  </conditionalFormatting>
  <conditionalFormatting sqref="D38:D55">
    <cfRule type="expression" dxfId="68" priority="126">
      <formula>$D$35=$G$6</formula>
    </cfRule>
  </conditionalFormatting>
  <conditionalFormatting sqref="D61:D62">
    <cfRule type="expression" dxfId="67" priority="127">
      <formula>$D$58=$G$6</formula>
    </cfRule>
    <cfRule type="expression" dxfId="66" priority="128">
      <formula>$D$6="非該当"</formula>
    </cfRule>
  </conditionalFormatting>
  <dataValidations count="44">
    <dataValidation type="list" allowBlank="1" showInputMessage="1" showErrorMessage="1" sqref="D36 D6:D7 D59">
      <formula1>$F$6:$G$6</formula1>
    </dataValidation>
    <dataValidation type="list" allowBlank="1" showInputMessage="1" showErrorMessage="1" sqref="D62">
      <formula1>$F$62:$I$62</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$F$12:$H$12</formula1>
    </dataValidation>
    <dataValidation type="list" allowBlank="1" showInputMessage="1" showErrorMessage="1" sqref="D13">
      <formula1>$F$13:$H$13</formula1>
    </dataValidation>
    <dataValidation type="list" allowBlank="1" showInputMessage="1" showErrorMessage="1" sqref="D14">
      <formula1>$F$14:$H$14</formula1>
    </dataValidation>
    <dataValidation type="list" allowBlank="1" showInputMessage="1" showErrorMessage="1" sqref="D15">
      <formula1>$F$15:$I$15</formula1>
    </dataValidation>
    <dataValidation type="list" allowBlank="1" showInputMessage="1" showErrorMessage="1" sqref="D16">
      <formula1>$F$16:$I$16</formula1>
    </dataValidation>
    <dataValidation type="list" allowBlank="1" showInputMessage="1" showErrorMessage="1" sqref="D17">
      <formula1>$F$17:$I$17</formula1>
    </dataValidation>
    <dataValidation type="list" allowBlank="1" showInputMessage="1" showErrorMessage="1" sqref="D18">
      <formula1>$F$18:$I$18</formula1>
    </dataValidation>
    <dataValidation type="list" allowBlank="1" showInputMessage="1" showErrorMessage="1" sqref="D19">
      <formula1>$F$19:$H$19</formula1>
    </dataValidation>
    <dataValidation type="list" allowBlank="1" showInputMessage="1" showErrorMessage="1" sqref="D20">
      <formula1>$F$20:$H$20</formula1>
    </dataValidation>
    <dataValidation type="list" allowBlank="1" showInputMessage="1" showErrorMessage="1" sqref="D21">
      <formula1>$F$21:$H$21</formula1>
    </dataValidation>
    <dataValidation type="list" allowBlank="1" showInputMessage="1" showErrorMessage="1" sqref="D22">
      <formula1>$F$22:$H$22</formula1>
    </dataValidation>
    <dataValidation type="list" allowBlank="1" showInputMessage="1" showErrorMessage="1" sqref="D23">
      <formula1>$F$23:$H$23</formula1>
    </dataValidation>
    <dataValidation type="list" allowBlank="1" showInputMessage="1" showErrorMessage="1" sqref="D26">
      <formula1>$F$26:$I$26</formula1>
    </dataValidation>
    <dataValidation type="list" allowBlank="1" showInputMessage="1" showErrorMessage="1" sqref="D27:D28">
      <formula1>$F$27:$I$27</formula1>
    </dataValidation>
    <dataValidation type="list" allowBlank="1" showInputMessage="1" showErrorMessage="1" sqref="D29:D30">
      <formula1>$F$29:$I$29</formula1>
    </dataValidation>
    <dataValidation type="list" allowBlank="1" showInputMessage="1" showErrorMessage="1" sqref="D31">
      <formula1>$F$31:$H$31</formula1>
    </dataValidation>
    <dataValidation type="list" allowBlank="1" showInputMessage="1" showErrorMessage="1" sqref="D32">
      <formula1>$F$32:$H$32</formula1>
    </dataValidation>
    <dataValidation type="list" allowBlank="1" showInputMessage="1" showErrorMessage="1" sqref="D35">
      <formula1>$F$35:$G$35</formula1>
    </dataValidation>
    <dataValidation type="list" allowBlank="1" showInputMessage="1" showErrorMessage="1" sqref="D38">
      <formula1>$F$38:$H$38</formula1>
    </dataValidation>
    <dataValidation type="list" allowBlank="1" showInputMessage="1" showErrorMessage="1" sqref="D39">
      <formula1>$F$39:$H$39</formula1>
    </dataValidation>
    <dataValidation type="list" allowBlank="1" showInputMessage="1" showErrorMessage="1" sqref="D40">
      <formula1>$F$40:$H$40</formula1>
    </dataValidation>
    <dataValidation type="list" allowBlank="1" showInputMessage="1" showErrorMessage="1" sqref="D41">
      <formula1>$F$41:$H$41</formula1>
    </dataValidation>
    <dataValidation type="list" allowBlank="1" showInputMessage="1" showErrorMessage="1" sqref="D42">
      <formula1>$F$42:$H$42</formula1>
    </dataValidation>
    <dataValidation type="list" allowBlank="1" showInputMessage="1" showErrorMessage="1" sqref="D43">
      <formula1>$F$43:$H$43</formula1>
    </dataValidation>
    <dataValidation type="list" allowBlank="1" showInputMessage="1" showErrorMessage="1" sqref="D44">
      <formula1>$F$44:$H$44</formula1>
    </dataValidation>
    <dataValidation type="list" allowBlank="1" showInputMessage="1" showErrorMessage="1" sqref="D45">
      <formula1>$F$45:$H$45</formula1>
    </dataValidation>
    <dataValidation type="list" allowBlank="1" showInputMessage="1" showErrorMessage="1" sqref="D46">
      <formula1>$F$46:$I$46</formula1>
    </dataValidation>
    <dataValidation type="list" allowBlank="1" showInputMessage="1" showErrorMessage="1" sqref="D47">
      <formula1>$F$47:$I$47</formula1>
    </dataValidation>
    <dataValidation type="list" allowBlank="1" showInputMessage="1" showErrorMessage="1" sqref="D48">
      <formula1>$F$48:$H$48</formula1>
    </dataValidation>
    <dataValidation type="list" allowBlank="1" showInputMessage="1" showErrorMessage="1" sqref="D49">
      <formula1>$F$49:$H$49</formula1>
    </dataValidation>
    <dataValidation type="list" allowBlank="1" showInputMessage="1" showErrorMessage="1" sqref="D50">
      <formula1>$F$50:$H$50</formula1>
    </dataValidation>
    <dataValidation type="list" allowBlank="1" showInputMessage="1" showErrorMessage="1" sqref="D51">
      <formula1>$F$51:$H$51</formula1>
    </dataValidation>
    <dataValidation type="list" allowBlank="1" showInputMessage="1" showErrorMessage="1" sqref="D52">
      <formula1>$F$52:$H$52</formula1>
    </dataValidation>
    <dataValidation type="list" allowBlank="1" showInputMessage="1" showErrorMessage="1" sqref="D53">
      <formula1>$F$53:$I$53</formula1>
    </dataValidation>
    <dataValidation type="list" allowBlank="1" showInputMessage="1" showErrorMessage="1" sqref="D54">
      <formula1>$F$54:$H$54</formula1>
    </dataValidation>
    <dataValidation type="list" allowBlank="1" showInputMessage="1" showErrorMessage="1" sqref="D55">
      <formula1>$F$55:$H$55</formula1>
    </dataValidation>
    <dataValidation type="list" allowBlank="1" showInputMessage="1" showErrorMessage="1" sqref="D58">
      <formula1>$F$58:$G$58</formula1>
    </dataValidation>
    <dataValidation type="list" allowBlank="1" showInputMessage="1" showErrorMessage="1" sqref="D61">
      <formula1>$F$61:$I$61</formula1>
    </dataValidation>
    <dataValidation type="list" allowBlank="1" showInputMessage="1" showErrorMessage="1" sqref="D24:D25">
      <formula1>$F$24:$I$24</formula1>
    </dataValidation>
  </dataValidations>
  <pageMargins left="0.7" right="0.7" top="0.75" bottom="0.75" header="0.3" footer="0.3"/>
  <pageSetup paperSize="9" scale="89" orientation="portrait" r:id="rId1"/>
  <rowBreaks count="1" manualBreakCount="1">
    <brk id="33"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6.125" style="3" customWidth="1"/>
    <col min="6" max="8" width="21.375" style="3" hidden="1" customWidth="1"/>
    <col min="9" max="9" width="21.375" style="3" customWidth="1"/>
    <col min="10" max="16384" width="9" style="3"/>
  </cols>
  <sheetData>
    <row r="1" spans="1:10" ht="29.25" customHeight="1" x14ac:dyDescent="0.15">
      <c r="A1" s="51" t="s">
        <v>147</v>
      </c>
      <c r="B1" s="52"/>
    </row>
    <row r="2" spans="1:10" ht="18.95" customHeight="1" x14ac:dyDescent="0.15">
      <c r="A2" s="102" t="s">
        <v>448</v>
      </c>
      <c r="B2" s="102"/>
      <c r="C2" s="82" t="str">
        <f>IF('表紙（建築物）'!C3="","",'表紙（建築物）'!C3)</f>
        <v/>
      </c>
      <c r="D2" s="54"/>
    </row>
    <row r="3" spans="1:10" ht="16.5" customHeight="1" x14ac:dyDescent="0.15">
      <c r="C3" s="54"/>
      <c r="D3" s="54"/>
    </row>
    <row r="4" spans="1:10" ht="14.25" customHeight="1" thickBot="1" x14ac:dyDescent="0.2">
      <c r="A4" s="55" t="s">
        <v>148</v>
      </c>
    </row>
    <row r="5" spans="1:10" ht="53.25" customHeight="1" thickBot="1" x14ac:dyDescent="0.2">
      <c r="A5" s="107" t="s">
        <v>0</v>
      </c>
      <c r="B5" s="108"/>
      <c r="C5" s="10" t="s">
        <v>428</v>
      </c>
      <c r="D5" s="33"/>
      <c r="F5" s="3" t="s">
        <v>196</v>
      </c>
      <c r="G5" s="3" t="s">
        <v>197</v>
      </c>
      <c r="J5" s="4"/>
    </row>
    <row r="6" spans="1:10" s="35" customFormat="1" ht="9" customHeight="1" x14ac:dyDescent="0.15">
      <c r="A6" s="31"/>
      <c r="B6" s="31"/>
      <c r="C6" s="32"/>
      <c r="D6" s="56"/>
    </row>
    <row r="7" spans="1:10" ht="20.25" customHeight="1" thickBot="1" x14ac:dyDescent="0.2">
      <c r="A7" s="105" t="s">
        <v>1</v>
      </c>
      <c r="B7" s="106"/>
      <c r="C7" s="9" t="s">
        <v>221</v>
      </c>
      <c r="D7" s="57" t="s">
        <v>2</v>
      </c>
    </row>
    <row r="8" spans="1:10" ht="84" customHeight="1" x14ac:dyDescent="0.15">
      <c r="A8" s="109" t="s">
        <v>303</v>
      </c>
      <c r="B8" s="110"/>
      <c r="C8" s="11" t="s">
        <v>390</v>
      </c>
      <c r="D8" s="34"/>
      <c r="F8" s="3" t="s">
        <v>4</v>
      </c>
      <c r="G8" s="3" t="s">
        <v>5</v>
      </c>
    </row>
    <row r="9" spans="1:10" ht="39" customHeight="1" x14ac:dyDescent="0.15">
      <c r="A9" s="109" t="s">
        <v>306</v>
      </c>
      <c r="B9" s="110"/>
      <c r="C9" s="11" t="s">
        <v>149</v>
      </c>
      <c r="D9" s="7"/>
      <c r="F9" s="3" t="s">
        <v>4</v>
      </c>
      <c r="G9" s="3" t="s">
        <v>5</v>
      </c>
    </row>
    <row r="10" spans="1:10" ht="60.75" customHeight="1" x14ac:dyDescent="0.15">
      <c r="A10" s="103" t="s">
        <v>304</v>
      </c>
      <c r="B10" s="104"/>
      <c r="C10" s="11" t="s">
        <v>150</v>
      </c>
      <c r="D10" s="7"/>
      <c r="F10" s="3" t="s">
        <v>4</v>
      </c>
      <c r="G10" s="3" t="s">
        <v>5</v>
      </c>
    </row>
    <row r="11" spans="1:10" ht="45.75" customHeight="1" thickBot="1" x14ac:dyDescent="0.2">
      <c r="A11" s="103" t="s">
        <v>305</v>
      </c>
      <c r="B11" s="104"/>
      <c r="C11" s="11" t="s">
        <v>151</v>
      </c>
      <c r="D11" s="8"/>
      <c r="F11" s="3" t="s">
        <v>3</v>
      </c>
      <c r="G11" s="3" t="s">
        <v>4</v>
      </c>
      <c r="H11" s="3" t="s">
        <v>5</v>
      </c>
    </row>
  </sheetData>
  <sheetProtection sheet="1" selectLockedCells="1"/>
  <mergeCells count="7">
    <mergeCell ref="A2:B2"/>
    <mergeCell ref="A7:B7"/>
    <mergeCell ref="A11:B11"/>
    <mergeCell ref="A5:B5"/>
    <mergeCell ref="A8:B8"/>
    <mergeCell ref="A9:B9"/>
    <mergeCell ref="A10:B10"/>
  </mergeCells>
  <phoneticPr fontId="4"/>
  <conditionalFormatting sqref="D8:D11">
    <cfRule type="expression" dxfId="65" priority="8">
      <formula>$F$2=TRUE</formula>
    </cfRule>
    <cfRule type="expression" dxfId="64" priority="9">
      <formula>#REF!=TRUE</formula>
    </cfRule>
  </conditionalFormatting>
  <conditionalFormatting sqref="D8:D11">
    <cfRule type="expression" dxfId="63" priority="123">
      <formula>$D$5=$G$5</formula>
    </cfRule>
    <cfRule type="expression" dxfId="62" priority="124">
      <formula>$D$5="非該当"</formula>
    </cfRule>
  </conditionalFormatting>
  <dataValidations count="6">
    <dataValidation type="list" allowBlank="1" showInputMessage="1" showErrorMessage="1" sqref="D5">
      <formula1>$F$5:$G$5</formula1>
    </dataValidation>
    <dataValidation type="list" allowBlank="1" showInputMessage="1" showErrorMessage="1" sqref="D6">
      <formula1>$F$6:$G$6</formula1>
    </dataValidation>
    <dataValidation type="list" allowBlank="1" showInputMessage="1" showErrorMessage="1" sqref="D11">
      <formula1>$F$11:$H$11</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5"/>
  <sheetViews>
    <sheetView view="pageBreakPreview" topLeftCell="A4" zoomScale="85" zoomScaleNormal="100" zoomScaleSheetLayoutView="85" workbookViewId="0">
      <selection activeCell="D14" sqref="D14"/>
    </sheetView>
  </sheetViews>
  <sheetFormatPr defaultRowHeight="13.5" x14ac:dyDescent="0.15"/>
  <cols>
    <col min="1" max="1" width="4.625" style="3" customWidth="1"/>
    <col min="2" max="2" width="14.125" style="3" customWidth="1"/>
    <col min="3" max="3" width="54.625" style="3" customWidth="1"/>
    <col min="4" max="4" width="15.625" style="53" customWidth="1"/>
    <col min="5" max="5" width="11.125" style="3" customWidth="1"/>
    <col min="6" max="6" width="7.125" style="3" hidden="1" customWidth="1"/>
    <col min="7" max="7" width="11" style="3" hidden="1" customWidth="1"/>
    <col min="8" max="8" width="3.375" style="3" hidden="1" customWidth="1"/>
    <col min="9" max="9" width="11.125" style="3" hidden="1" customWidth="1"/>
    <col min="10" max="16384" width="9" style="3"/>
  </cols>
  <sheetData>
    <row r="1" spans="1:11" ht="29.25" customHeight="1" x14ac:dyDescent="0.15">
      <c r="A1" s="51" t="s">
        <v>152</v>
      </c>
      <c r="B1" s="52"/>
    </row>
    <row r="2" spans="1:11" ht="18.95" customHeight="1" x14ac:dyDescent="0.15">
      <c r="A2" s="102" t="s">
        <v>448</v>
      </c>
      <c r="B2" s="102"/>
      <c r="C2" s="82" t="str">
        <f>IF('表紙（建築物）'!C3="","",'表紙（建築物）'!C3)</f>
        <v/>
      </c>
      <c r="D2" s="54"/>
    </row>
    <row r="3" spans="1:11" ht="13.5" customHeight="1" x14ac:dyDescent="0.15">
      <c r="C3" s="54"/>
      <c r="D3" s="54"/>
    </row>
    <row r="4" spans="1:11" ht="14.25" thickBot="1" x14ac:dyDescent="0.2">
      <c r="A4" s="55" t="s">
        <v>153</v>
      </c>
    </row>
    <row r="5" spans="1:11" ht="34.5" customHeight="1" thickBot="1" x14ac:dyDescent="0.2">
      <c r="A5" s="107" t="s">
        <v>0</v>
      </c>
      <c r="B5" s="108"/>
      <c r="C5" s="10" t="s">
        <v>154</v>
      </c>
      <c r="D5" s="33"/>
      <c r="F5" s="3" t="s">
        <v>196</v>
      </c>
      <c r="G5" s="3" t="s">
        <v>197</v>
      </c>
      <c r="H5" s="4"/>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69.75" customHeight="1" x14ac:dyDescent="0.15">
      <c r="A8" s="152" t="s">
        <v>366</v>
      </c>
      <c r="B8" s="153"/>
      <c r="C8" s="11" t="s">
        <v>429</v>
      </c>
      <c r="D8" s="34"/>
      <c r="F8" s="3" t="s">
        <v>373</v>
      </c>
      <c r="G8" s="3" t="s">
        <v>4</v>
      </c>
    </row>
    <row r="9" spans="1:11" ht="62.25" customHeight="1" x14ac:dyDescent="0.15">
      <c r="A9" s="109" t="s">
        <v>368</v>
      </c>
      <c r="B9" s="110"/>
      <c r="C9" s="11" t="s">
        <v>367</v>
      </c>
      <c r="D9" s="7"/>
      <c r="F9" s="3" t="s">
        <v>3</v>
      </c>
      <c r="G9" s="3" t="s">
        <v>4</v>
      </c>
      <c r="H9" s="4" t="s">
        <v>6</v>
      </c>
      <c r="I9" s="3" t="s">
        <v>5</v>
      </c>
    </row>
    <row r="10" spans="1:11" ht="44.25" customHeight="1" x14ac:dyDescent="0.15">
      <c r="A10" s="48"/>
      <c r="B10" s="49" t="s">
        <v>307</v>
      </c>
      <c r="C10" s="11" t="s">
        <v>149</v>
      </c>
      <c r="D10" s="7"/>
      <c r="F10" s="3" t="s">
        <v>3</v>
      </c>
      <c r="G10" s="3" t="s">
        <v>4</v>
      </c>
      <c r="H10" s="3" t="s">
        <v>5</v>
      </c>
    </row>
    <row r="11" spans="1:11" ht="59.25" customHeight="1" x14ac:dyDescent="0.15">
      <c r="A11" s="48"/>
      <c r="B11" s="49" t="s">
        <v>308</v>
      </c>
      <c r="C11" s="11" t="s">
        <v>150</v>
      </c>
      <c r="D11" s="7"/>
      <c r="F11" s="3" t="s">
        <v>3</v>
      </c>
      <c r="G11" s="3" t="s">
        <v>4</v>
      </c>
      <c r="H11" s="3" t="s">
        <v>5</v>
      </c>
    </row>
    <row r="12" spans="1:11" ht="39" customHeight="1" x14ac:dyDescent="0.15">
      <c r="A12" s="47"/>
      <c r="B12" s="69" t="s">
        <v>309</v>
      </c>
      <c r="C12" s="11" t="s">
        <v>151</v>
      </c>
      <c r="D12" s="7"/>
      <c r="F12" s="3" t="s">
        <v>3</v>
      </c>
      <c r="G12" s="3" t="s">
        <v>4</v>
      </c>
      <c r="H12" s="3" t="s">
        <v>5</v>
      </c>
    </row>
    <row r="13" spans="1:11" ht="154.5" customHeight="1" x14ac:dyDescent="0.15">
      <c r="A13" s="109" t="s">
        <v>369</v>
      </c>
      <c r="B13" s="110"/>
      <c r="C13" s="11" t="s">
        <v>370</v>
      </c>
      <c r="D13" s="7"/>
      <c r="F13" s="3" t="s">
        <v>3</v>
      </c>
      <c r="G13" s="3" t="s">
        <v>4</v>
      </c>
      <c r="H13" s="3" t="s">
        <v>5</v>
      </c>
    </row>
    <row r="14" spans="1:11" ht="40.5" customHeight="1" x14ac:dyDescent="0.15">
      <c r="A14" s="103" t="s">
        <v>391</v>
      </c>
      <c r="B14" s="104"/>
      <c r="C14" s="11" t="s">
        <v>371</v>
      </c>
      <c r="D14" s="7"/>
      <c r="F14" s="3" t="s">
        <v>3</v>
      </c>
      <c r="G14" s="3" t="s">
        <v>4</v>
      </c>
      <c r="H14" s="3" t="s">
        <v>248</v>
      </c>
    </row>
    <row r="15" spans="1:11" ht="93" customHeight="1" thickBot="1" x14ac:dyDescent="0.2">
      <c r="A15" s="103" t="s">
        <v>372</v>
      </c>
      <c r="B15" s="104"/>
      <c r="C15" s="11" t="s">
        <v>155</v>
      </c>
      <c r="D15" s="8"/>
      <c r="F15" s="3" t="s">
        <v>3</v>
      </c>
      <c r="G15" s="3" t="s">
        <v>4</v>
      </c>
      <c r="H15" s="3" t="s">
        <v>5</v>
      </c>
    </row>
  </sheetData>
  <sheetProtection sheet="1" selectLockedCells="1"/>
  <mergeCells count="8">
    <mergeCell ref="A2:B2"/>
    <mergeCell ref="A15:B15"/>
    <mergeCell ref="A5:B5"/>
    <mergeCell ref="A14:B14"/>
    <mergeCell ref="A7:B7"/>
    <mergeCell ref="A13:B13"/>
    <mergeCell ref="A9:B9"/>
    <mergeCell ref="A8:B8"/>
  </mergeCells>
  <phoneticPr fontId="4"/>
  <conditionalFormatting sqref="D13 D9:D10">
    <cfRule type="expression" dxfId="61" priority="26">
      <formula>#REF!=TRUE</formula>
    </cfRule>
    <cfRule type="expression" dxfId="60" priority="27">
      <formula>#REF!=TRUE</formula>
    </cfRule>
  </conditionalFormatting>
  <conditionalFormatting sqref="D14">
    <cfRule type="expression" dxfId="59" priority="1">
      <formula>$D$8=$F$8</formula>
    </cfRule>
    <cfRule type="expression" dxfId="58" priority="22">
      <formula>#REF!=TRUE</formula>
    </cfRule>
    <cfRule type="expression" dxfId="57" priority="23">
      <formula>#REF!=TRUE</formula>
    </cfRule>
  </conditionalFormatting>
  <conditionalFormatting sqref="D9:D15">
    <cfRule type="expression" dxfId="56" priority="18">
      <formula>$D$5=$G$5</formula>
    </cfRule>
    <cfRule type="expression" dxfId="55" priority="144">
      <formula>$D$5="非該当"</formula>
    </cfRule>
  </conditionalFormatting>
  <conditionalFormatting sqref="D9:D15">
    <cfRule type="expression" dxfId="54" priority="148">
      <formula>$D$5=#REF!</formula>
    </cfRule>
  </conditionalFormatting>
  <conditionalFormatting sqref="D8">
    <cfRule type="expression" dxfId="53" priority="4">
      <formula>#REF!=TRUE</formula>
    </cfRule>
    <cfRule type="expression" dxfId="52" priority="5">
      <formula>#REF!=TRUE</formula>
    </cfRule>
  </conditionalFormatting>
  <conditionalFormatting sqref="D8">
    <cfRule type="expression" dxfId="51" priority="3">
      <formula>$D$5=$G$5</formula>
    </cfRule>
    <cfRule type="expression" dxfId="50" priority="6">
      <formula>$D$5="非該当"</formula>
    </cfRule>
  </conditionalFormatting>
  <conditionalFormatting sqref="D8">
    <cfRule type="expression" dxfId="49" priority="7">
      <formula>$D$5=#REF!</formula>
    </cfRule>
  </conditionalFormatting>
  <conditionalFormatting sqref="D9:D13">
    <cfRule type="expression" dxfId="48" priority="2">
      <formula>$D$8=$G$8</formula>
    </cfRule>
  </conditionalFormatting>
  <dataValidations count="10">
    <dataValidation type="list" allowBlank="1" showInputMessage="1" showErrorMessage="1" sqref="D6">
      <formula1>$F$6:$G$6</formula1>
    </dataValidation>
    <dataValidation type="list" allowBlank="1" showInputMessage="1" showErrorMessage="1" sqref="D5">
      <formula1>$F$5:$G$5</formula1>
    </dataValidation>
    <dataValidation type="list" allowBlank="1" showInputMessage="1" showErrorMessage="1" sqref="D15">
      <formula1>$F$15:$H$15</formula1>
    </dataValidation>
    <dataValidation type="list" allowBlank="1" showInputMessage="1" showErrorMessage="1" sqref="D9">
      <formula1>$F$9:$I$9</formula1>
    </dataValidation>
    <dataValidation type="list" allowBlank="1" showInputMessage="1" showErrorMessage="1" sqref="D12">
      <formula1>$F$12:$H$12</formula1>
    </dataValidation>
    <dataValidation type="list" allowBlank="1" showInputMessage="1" showErrorMessage="1" sqref="D8">
      <formula1>$F$8:$G$8</formula1>
    </dataValidation>
    <dataValidation type="list" allowBlank="1" showInputMessage="1" showErrorMessage="1" sqref="D14">
      <formula1>$F$14:$H$14</formula1>
    </dataValidation>
    <dataValidation type="list" allowBlank="1" showInputMessage="1" showErrorMessage="1" sqref="D11">
      <formula1>$F$11:$H$11</formula1>
    </dataValidation>
    <dataValidation type="list" allowBlank="1" showInputMessage="1" showErrorMessage="1" sqref="D10">
      <formula1>$F$10:$H$10</formula1>
    </dataValidation>
    <dataValidation type="list" allowBlank="1" showInputMessage="1" showErrorMessage="1" sqref="D13">
      <formula1>$F$13:$H$13</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8.625" style="3" customWidth="1"/>
    <col min="4" max="4" width="11.625" style="53" customWidth="1"/>
    <col min="5" max="5" width="12.75" style="3" customWidth="1"/>
    <col min="6" max="9" width="12.75" style="3" hidden="1" customWidth="1"/>
    <col min="10" max="10" width="12.75" style="3" customWidth="1"/>
    <col min="11" max="16384" width="9" style="3"/>
  </cols>
  <sheetData>
    <row r="1" spans="1:11" ht="29.25" customHeight="1" x14ac:dyDescent="0.15">
      <c r="A1" s="51" t="s">
        <v>156</v>
      </c>
      <c r="B1" s="52"/>
    </row>
    <row r="2" spans="1:11" ht="18.95" customHeight="1" x14ac:dyDescent="0.15">
      <c r="A2" s="102" t="s">
        <v>448</v>
      </c>
      <c r="B2" s="102"/>
      <c r="C2" s="82" t="str">
        <f>IF('表紙（建築物）'!C3="","",'表紙（建築物）'!C3)</f>
        <v/>
      </c>
      <c r="D2" s="54"/>
    </row>
    <row r="3" spans="1:11" ht="23.25" customHeight="1" x14ac:dyDescent="0.15">
      <c r="C3" s="54"/>
      <c r="D3" s="54"/>
    </row>
    <row r="4" spans="1:11" ht="14.25" customHeight="1" thickBot="1" x14ac:dyDescent="0.2">
      <c r="A4" s="55" t="s">
        <v>157</v>
      </c>
    </row>
    <row r="5" spans="1:11" ht="33.75" customHeight="1" thickBot="1" x14ac:dyDescent="0.2">
      <c r="A5" s="107" t="s">
        <v>0</v>
      </c>
      <c r="B5" s="108"/>
      <c r="C5" s="10" t="s">
        <v>158</v>
      </c>
      <c r="D5" s="33"/>
      <c r="F5" s="3" t="s">
        <v>196</v>
      </c>
      <c r="G5" s="3" t="s">
        <v>197</v>
      </c>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141" customHeight="1" x14ac:dyDescent="0.15">
      <c r="A8" s="103" t="s">
        <v>310</v>
      </c>
      <c r="B8" s="104"/>
      <c r="C8" s="11" t="s">
        <v>469</v>
      </c>
      <c r="D8" s="34"/>
      <c r="F8" s="3" t="s">
        <v>430</v>
      </c>
      <c r="G8" s="3" t="s">
        <v>4</v>
      </c>
      <c r="H8" s="4" t="s">
        <v>6</v>
      </c>
      <c r="I8" s="3" t="s">
        <v>5</v>
      </c>
    </row>
    <row r="9" spans="1:11" ht="81.75" customHeight="1" x14ac:dyDescent="0.15">
      <c r="A9" s="133" t="s">
        <v>311</v>
      </c>
      <c r="B9" s="133"/>
      <c r="C9" s="11" t="s">
        <v>194</v>
      </c>
      <c r="D9" s="7"/>
      <c r="F9" s="3" t="s">
        <v>430</v>
      </c>
      <c r="G9" s="3" t="s">
        <v>4</v>
      </c>
      <c r="H9" s="3" t="s">
        <v>5</v>
      </c>
    </row>
    <row r="10" spans="1:11" ht="176.25" customHeight="1" thickBot="1" x14ac:dyDescent="0.2">
      <c r="A10" s="133"/>
      <c r="B10" s="133"/>
      <c r="C10" s="11" t="s">
        <v>392</v>
      </c>
      <c r="D10" s="8"/>
      <c r="F10" s="3" t="s">
        <v>377</v>
      </c>
      <c r="G10" s="3" t="s">
        <v>4</v>
      </c>
      <c r="H10" s="3" t="s">
        <v>5</v>
      </c>
    </row>
    <row r="11" spans="1:11" ht="24.75" customHeight="1" x14ac:dyDescent="0.15">
      <c r="D11" s="95" t="s">
        <v>465</v>
      </c>
    </row>
  </sheetData>
  <sheetProtection sheet="1" selectLockedCells="1"/>
  <mergeCells count="5">
    <mergeCell ref="A5:B5"/>
    <mergeCell ref="A8:B8"/>
    <mergeCell ref="A9:B10"/>
    <mergeCell ref="A7:B7"/>
    <mergeCell ref="A2:B2"/>
  </mergeCells>
  <phoneticPr fontId="4"/>
  <conditionalFormatting sqref="D8">
    <cfRule type="expression" dxfId="47" priority="3">
      <formula>$F$2=TRUE</formula>
    </cfRule>
    <cfRule type="expression" dxfId="46" priority="4">
      <formula>#REF!=TRUE</formula>
    </cfRule>
  </conditionalFormatting>
  <conditionalFormatting sqref="D8:D10">
    <cfRule type="expression" dxfId="45" priority="130">
      <formula>$D$5="非該当"</formula>
    </cfRule>
  </conditionalFormatting>
  <conditionalFormatting sqref="D8:D10">
    <cfRule type="expression" dxfId="44" priority="132">
      <formula>$D$5=$G$5</formula>
    </cfRule>
  </conditionalFormatting>
  <dataValidations count="5">
    <dataValidation type="list" allowBlank="1" showInputMessage="1" showErrorMessage="1" sqref="D5">
      <formula1>$F$5:$G$5</formula1>
    </dataValidation>
    <dataValidation type="list" allowBlank="1" showInputMessage="1" showErrorMessage="1" sqref="D6">
      <formula1>$F$6:$G$6</formula1>
    </dataValidation>
    <dataValidation type="list" allowBlank="1" showInputMessage="1" showErrorMessage="1" sqref="D10">
      <formula1>$F$10:$H$10</formula1>
    </dataValidation>
    <dataValidation type="list" allowBlank="1" showInputMessage="1" showErrorMessage="1" sqref="D8">
      <formula1>$F$8:$I$8</formula1>
    </dataValidation>
    <dataValidation type="list" allowBlank="1" showInputMessage="1" showErrorMessage="1" sqref="D9">
      <formula1>$F$9:$H$9</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6"/>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4.125" style="53" customWidth="1"/>
    <col min="5" max="5" width="6.625" style="3" customWidth="1"/>
    <col min="6" max="7" width="6.625" style="3" hidden="1" customWidth="1"/>
    <col min="8" max="8" width="6.625" style="3" customWidth="1"/>
    <col min="9" max="16384" width="9" style="3"/>
  </cols>
  <sheetData>
    <row r="1" spans="1:10" ht="29.25" customHeight="1" x14ac:dyDescent="0.15">
      <c r="A1" s="51" t="s">
        <v>159</v>
      </c>
      <c r="B1" s="52"/>
    </row>
    <row r="2" spans="1:10" ht="18.95" customHeight="1" x14ac:dyDescent="0.15">
      <c r="A2" s="102" t="s">
        <v>448</v>
      </c>
      <c r="B2" s="102"/>
      <c r="C2" s="82" t="str">
        <f>IF('表紙（建築物）'!C3="","",'表紙（建築物）'!C3)</f>
        <v/>
      </c>
      <c r="D2" s="54"/>
    </row>
    <row r="3" spans="1:10" ht="16.5" customHeight="1" x14ac:dyDescent="0.15">
      <c r="C3" s="54"/>
      <c r="D3" s="54"/>
    </row>
    <row r="4" spans="1:10" ht="14.25" customHeight="1" thickBot="1" x14ac:dyDescent="0.2">
      <c r="A4" s="55" t="s">
        <v>160</v>
      </c>
    </row>
    <row r="5" spans="1:10" ht="33.75" customHeight="1" thickBot="1" x14ac:dyDescent="0.2">
      <c r="A5" s="107" t="s">
        <v>0</v>
      </c>
      <c r="B5" s="108"/>
      <c r="C5" s="10" t="s">
        <v>161</v>
      </c>
      <c r="D5" s="33"/>
      <c r="F5" s="3" t="s">
        <v>196</v>
      </c>
      <c r="G5" s="3" t="s">
        <v>197</v>
      </c>
      <c r="J5" s="4"/>
    </row>
    <row r="6" spans="1:10" s="35" customFormat="1" ht="9" customHeight="1" x14ac:dyDescent="0.15">
      <c r="A6" s="31"/>
      <c r="B6" s="31"/>
      <c r="C6" s="32"/>
      <c r="D6" s="56"/>
    </row>
    <row r="7" spans="1:10" ht="20.25" customHeight="1" thickBot="1" x14ac:dyDescent="0.2">
      <c r="A7" s="105" t="s">
        <v>1</v>
      </c>
      <c r="B7" s="106"/>
      <c r="C7" s="9" t="s">
        <v>221</v>
      </c>
      <c r="D7" s="57" t="s">
        <v>2</v>
      </c>
    </row>
    <row r="8" spans="1:10" ht="49.5" customHeight="1" x14ac:dyDescent="0.15">
      <c r="A8" s="103" t="s">
        <v>312</v>
      </c>
      <c r="B8" s="104"/>
      <c r="C8" s="11" t="s">
        <v>431</v>
      </c>
      <c r="D8" s="34"/>
      <c r="F8" s="3" t="s">
        <v>4</v>
      </c>
      <c r="G8" s="3" t="s">
        <v>5</v>
      </c>
      <c r="H8" s="4"/>
    </row>
    <row r="9" spans="1:10" ht="49.5" customHeight="1" thickBot="1" x14ac:dyDescent="0.2">
      <c r="A9" s="103" t="s">
        <v>313</v>
      </c>
      <c r="B9" s="104"/>
      <c r="C9" s="11" t="s">
        <v>331</v>
      </c>
      <c r="D9" s="8"/>
      <c r="F9" s="3" t="s">
        <v>4</v>
      </c>
      <c r="G9" s="3" t="s">
        <v>5</v>
      </c>
      <c r="H9" s="4"/>
    </row>
    <row r="11" spans="1:10" ht="14.25" thickBot="1" x14ac:dyDescent="0.2">
      <c r="A11" s="55" t="s">
        <v>162</v>
      </c>
    </row>
    <row r="12" spans="1:10" ht="42.75" customHeight="1" thickBot="1" x14ac:dyDescent="0.2">
      <c r="A12" s="107" t="s">
        <v>0</v>
      </c>
      <c r="B12" s="108"/>
      <c r="C12" s="10" t="s">
        <v>163</v>
      </c>
      <c r="D12" s="33"/>
      <c r="F12" s="3" t="s">
        <v>196</v>
      </c>
      <c r="G12" s="3" t="s">
        <v>197</v>
      </c>
    </row>
    <row r="13" spans="1:10" s="35" customFormat="1" ht="9" customHeight="1" x14ac:dyDescent="0.15">
      <c r="A13" s="31"/>
      <c r="B13" s="31"/>
      <c r="C13" s="32"/>
      <c r="D13" s="56"/>
    </row>
    <row r="14" spans="1:10" ht="20.25" customHeight="1" thickBot="1" x14ac:dyDescent="0.2">
      <c r="A14" s="105" t="s">
        <v>1</v>
      </c>
      <c r="B14" s="106"/>
      <c r="C14" s="9" t="s">
        <v>221</v>
      </c>
      <c r="D14" s="57" t="s">
        <v>2</v>
      </c>
    </row>
    <row r="15" spans="1:10" ht="49.5" customHeight="1" x14ac:dyDescent="0.15">
      <c r="A15" s="103" t="s">
        <v>312</v>
      </c>
      <c r="B15" s="104"/>
      <c r="C15" s="11" t="s">
        <v>432</v>
      </c>
      <c r="D15" s="34"/>
      <c r="F15" s="3" t="s">
        <v>4</v>
      </c>
      <c r="G15" s="3" t="s">
        <v>248</v>
      </c>
      <c r="H15" s="4"/>
    </row>
    <row r="16" spans="1:10" ht="49.5" customHeight="1" thickBot="1" x14ac:dyDescent="0.2">
      <c r="A16" s="103" t="s">
        <v>313</v>
      </c>
      <c r="B16" s="104"/>
      <c r="C16" s="11" t="s">
        <v>195</v>
      </c>
      <c r="D16" s="8"/>
      <c r="F16" s="3" t="s">
        <v>4</v>
      </c>
      <c r="G16" s="3" t="s">
        <v>248</v>
      </c>
      <c r="H16" s="4"/>
    </row>
  </sheetData>
  <sheetProtection sheet="1" selectLockedCells="1"/>
  <mergeCells count="9">
    <mergeCell ref="A2:B2"/>
    <mergeCell ref="A15:B15"/>
    <mergeCell ref="A16:B16"/>
    <mergeCell ref="A5:B5"/>
    <mergeCell ref="A8:B8"/>
    <mergeCell ref="A9:B9"/>
    <mergeCell ref="A12:B12"/>
    <mergeCell ref="A7:B7"/>
    <mergeCell ref="A14:B14"/>
  </mergeCells>
  <phoneticPr fontId="4"/>
  <conditionalFormatting sqref="D16">
    <cfRule type="expression" dxfId="43" priority="8">
      <formula>$F$2=TRUE</formula>
    </cfRule>
    <cfRule type="expression" dxfId="42" priority="9">
      <formula>#REF!=TRUE</formula>
    </cfRule>
  </conditionalFormatting>
  <conditionalFormatting sqref="D15">
    <cfRule type="expression" dxfId="41" priority="3">
      <formula>$F$2=TRUE</formula>
    </cfRule>
    <cfRule type="expression" dxfId="40" priority="4">
      <formula>#REF!=TRUE</formula>
    </cfRule>
  </conditionalFormatting>
  <conditionalFormatting sqref="D8:D9 D15:D16">
    <cfRule type="expression" dxfId="39" priority="133">
      <formula>$D$5="非該当"</formula>
    </cfRule>
  </conditionalFormatting>
  <conditionalFormatting sqref="D8:D9">
    <cfRule type="expression" dxfId="38" priority="137">
      <formula>$D$5=$G$5</formula>
    </cfRule>
  </conditionalFormatting>
  <conditionalFormatting sqref="D15:D16">
    <cfRule type="expression" dxfId="37" priority="139">
      <formula>$D$12=$G$5</formula>
    </cfRule>
  </conditionalFormatting>
  <dataValidations count="7">
    <dataValidation type="list" allowBlank="1" showInputMessage="1" showErrorMessage="1" sqref="D5">
      <formula1>$F$5:$G$5</formula1>
    </dataValidation>
    <dataValidation type="list" allowBlank="1" showInputMessage="1" showErrorMessage="1" sqref="D6 D13">
      <formula1>$F$6:$G$6</formula1>
    </dataValidation>
    <dataValidation type="list" allowBlank="1" showInputMessage="1" showErrorMessage="1" sqref="D16">
      <formula1>$F$16:$G$16</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2">
      <formula1>$F$12:$G$12</formula1>
    </dataValidation>
    <dataValidation type="list" allowBlank="1" showInputMessage="1" showErrorMessage="1" sqref="D15">
      <formula1>$F$15:$G$15</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7"/>
  <sheetViews>
    <sheetView view="pageBreakPreview" topLeftCell="A4"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0.875" style="3" customWidth="1"/>
    <col min="6" max="8" width="10.875" style="3" hidden="1" customWidth="1"/>
    <col min="9" max="9" width="10.875" style="3" customWidth="1"/>
    <col min="10" max="16384" width="9" style="3"/>
  </cols>
  <sheetData>
    <row r="1" spans="1:11" ht="29.25" customHeight="1" x14ac:dyDescent="0.15">
      <c r="A1" s="51" t="s">
        <v>164</v>
      </c>
      <c r="B1" s="52"/>
    </row>
    <row r="2" spans="1:11" ht="17.25" customHeight="1" x14ac:dyDescent="0.15">
      <c r="A2" s="102" t="s">
        <v>448</v>
      </c>
      <c r="B2" s="102"/>
      <c r="C2" s="82" t="str">
        <f>IF('表紙（建築物）'!C3="","",'表紙（建築物）'!C3)</f>
        <v/>
      </c>
      <c r="D2" s="54"/>
    </row>
    <row r="3" spans="1:11" ht="17.25" customHeight="1" x14ac:dyDescent="0.15">
      <c r="C3" s="54"/>
      <c r="D3" s="54"/>
    </row>
    <row r="4" spans="1:11" ht="14.25" customHeight="1" thickBot="1" x14ac:dyDescent="0.2">
      <c r="A4" s="55" t="s">
        <v>165</v>
      </c>
    </row>
    <row r="5" spans="1:11" ht="33.75" customHeight="1" thickBot="1" x14ac:dyDescent="0.2">
      <c r="A5" s="107" t="s">
        <v>0</v>
      </c>
      <c r="B5" s="108"/>
      <c r="C5" s="10" t="s">
        <v>166</v>
      </c>
      <c r="D5" s="33"/>
      <c r="F5" s="3" t="s">
        <v>196</v>
      </c>
      <c r="G5" s="3" t="s">
        <v>197</v>
      </c>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49.5" customHeight="1" x14ac:dyDescent="0.15">
      <c r="A8" s="103" t="s">
        <v>314</v>
      </c>
      <c r="B8" s="104"/>
      <c r="C8" s="11" t="s">
        <v>46</v>
      </c>
      <c r="D8" s="34"/>
      <c r="F8" s="3" t="s">
        <v>3</v>
      </c>
      <c r="G8" s="3" t="s">
        <v>4</v>
      </c>
      <c r="H8" s="3" t="s">
        <v>5</v>
      </c>
    </row>
    <row r="9" spans="1:11" ht="49.5" customHeight="1" thickBot="1" x14ac:dyDescent="0.2">
      <c r="A9" s="103" t="s">
        <v>315</v>
      </c>
      <c r="B9" s="104"/>
      <c r="C9" s="11" t="s">
        <v>167</v>
      </c>
      <c r="D9" s="8"/>
      <c r="F9" s="3" t="s">
        <v>3</v>
      </c>
      <c r="G9" s="3" t="s">
        <v>4</v>
      </c>
      <c r="H9" s="3" t="s">
        <v>5</v>
      </c>
    </row>
    <row r="11" spans="1:11" ht="14.25" thickBot="1" x14ac:dyDescent="0.2">
      <c r="A11" s="55" t="s">
        <v>454</v>
      </c>
      <c r="D11" s="92" t="s">
        <v>450</v>
      </c>
    </row>
    <row r="12" spans="1:11" ht="35.25" customHeight="1" thickBot="1" x14ac:dyDescent="0.2">
      <c r="A12" s="107" t="s">
        <v>0</v>
      </c>
      <c r="B12" s="108"/>
      <c r="C12" s="10" t="s">
        <v>168</v>
      </c>
      <c r="D12" s="33"/>
      <c r="F12" s="3" t="s">
        <v>196</v>
      </c>
      <c r="G12" s="3" t="s">
        <v>197</v>
      </c>
    </row>
    <row r="13" spans="1:11" s="35" customFormat="1" ht="9" customHeight="1" x14ac:dyDescent="0.15">
      <c r="A13" s="31"/>
      <c r="B13" s="31"/>
      <c r="C13" s="32"/>
      <c r="D13" s="56"/>
    </row>
    <row r="14" spans="1:11" ht="20.25" customHeight="1" thickBot="1" x14ac:dyDescent="0.2">
      <c r="A14" s="105" t="s">
        <v>1</v>
      </c>
      <c r="B14" s="106"/>
      <c r="C14" s="9" t="s">
        <v>221</v>
      </c>
      <c r="D14" s="57" t="s">
        <v>2</v>
      </c>
    </row>
    <row r="15" spans="1:11" ht="30" customHeight="1" x14ac:dyDescent="0.15">
      <c r="A15" s="103" t="s">
        <v>385</v>
      </c>
      <c r="B15" s="104"/>
      <c r="C15" s="11" t="s">
        <v>384</v>
      </c>
      <c r="D15" s="34"/>
      <c r="F15" s="3" t="s">
        <v>4</v>
      </c>
      <c r="G15" s="3" t="s">
        <v>5</v>
      </c>
      <c r="H15" s="4"/>
    </row>
    <row r="16" spans="1:11" ht="45" customHeight="1" x14ac:dyDescent="0.15">
      <c r="A16" s="103" t="s">
        <v>316</v>
      </c>
      <c r="B16" s="104"/>
      <c r="C16" s="11" t="s">
        <v>169</v>
      </c>
      <c r="D16" s="71"/>
      <c r="F16" s="3" t="s">
        <v>4</v>
      </c>
      <c r="G16" s="3" t="s">
        <v>5</v>
      </c>
      <c r="H16" s="4"/>
    </row>
    <row r="17" spans="1:8" ht="57.75" customHeight="1" thickBot="1" x14ac:dyDescent="0.2">
      <c r="A17" s="103" t="s">
        <v>223</v>
      </c>
      <c r="B17" s="104"/>
      <c r="C17" s="11" t="s">
        <v>170</v>
      </c>
      <c r="D17" s="8"/>
      <c r="F17" s="3" t="s">
        <v>3</v>
      </c>
      <c r="G17" s="3" t="s">
        <v>4</v>
      </c>
      <c r="H17" s="3" t="s">
        <v>5</v>
      </c>
    </row>
  </sheetData>
  <sheetProtection sheet="1" selectLockedCells="1"/>
  <mergeCells count="10">
    <mergeCell ref="A2:B2"/>
    <mergeCell ref="A16:B16"/>
    <mergeCell ref="A17:B17"/>
    <mergeCell ref="A5:B5"/>
    <mergeCell ref="A8:B8"/>
    <mergeCell ref="A9:B9"/>
    <mergeCell ref="A14:B14"/>
    <mergeCell ref="A7:B7"/>
    <mergeCell ref="A12:B12"/>
    <mergeCell ref="A15:B15"/>
  </mergeCells>
  <phoneticPr fontId="4"/>
  <conditionalFormatting sqref="D17">
    <cfRule type="expression" dxfId="36" priority="12">
      <formula>$F$2=TRUE</formula>
    </cfRule>
    <cfRule type="expression" dxfId="35" priority="13">
      <formula>#REF!=TRUE</formula>
    </cfRule>
  </conditionalFormatting>
  <conditionalFormatting sqref="D16">
    <cfRule type="expression" dxfId="34" priority="7">
      <formula>$F$2=TRUE</formula>
    </cfRule>
    <cfRule type="expression" dxfId="33" priority="8">
      <formula>#REF!=TRUE</formula>
    </cfRule>
  </conditionalFormatting>
  <conditionalFormatting sqref="D8:D9 D16:D17">
    <cfRule type="expression" dxfId="32" priority="144">
      <formula>$D$5="非該当"</formula>
    </cfRule>
  </conditionalFormatting>
  <conditionalFormatting sqref="D8:D9">
    <cfRule type="expression" dxfId="31" priority="148">
      <formula>$D$5=$G$5</formula>
    </cfRule>
  </conditionalFormatting>
  <conditionalFormatting sqref="D16:D17">
    <cfRule type="expression" dxfId="30" priority="149">
      <formula>#REF!=$G$5</formula>
    </cfRule>
  </conditionalFormatting>
  <conditionalFormatting sqref="D15">
    <cfRule type="expression" dxfId="29" priority="1">
      <formula>$F$2=TRUE</formula>
    </cfRule>
    <cfRule type="expression" dxfId="28" priority="2">
      <formula>#REF!=TRUE</formula>
    </cfRule>
  </conditionalFormatting>
  <conditionalFormatting sqref="D15">
    <cfRule type="expression" dxfId="27" priority="3">
      <formula>$D$5="非該当"</formula>
    </cfRule>
  </conditionalFormatting>
  <conditionalFormatting sqref="D15">
    <cfRule type="expression" dxfId="26" priority="4">
      <formula>#REF!=$G$5</formula>
    </cfRule>
  </conditionalFormatting>
  <dataValidations count="7">
    <dataValidation type="list" allowBlank="1" showInputMessage="1" showErrorMessage="1" sqref="D5">
      <formula1>$F$5:$G$5</formula1>
    </dataValidation>
    <dataValidation type="list" allowBlank="1" showInputMessage="1" showErrorMessage="1" sqref="D6 D13">
      <formula1>$F$6:$G$6</formula1>
    </dataValidation>
    <dataValidation type="list" allowBlank="1" showInputMessage="1" showErrorMessage="1" sqref="D17">
      <formula1>$F$17:$H$17</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2">
      <formula1>$F$12:$G$12</formula1>
    </dataValidation>
    <dataValidation type="list" allowBlank="1" showInputMessage="1" showErrorMessage="1" sqref="D15:D16">
      <formula1>$F$16:$G$16</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5"/>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3.75" style="3" customWidth="1"/>
    <col min="6" max="8" width="18.375" style="3" hidden="1" customWidth="1"/>
    <col min="9" max="9" width="18.375" style="3" customWidth="1"/>
    <col min="10" max="16384" width="9" style="3"/>
  </cols>
  <sheetData>
    <row r="1" spans="1:11" ht="29.25" customHeight="1" x14ac:dyDescent="0.15">
      <c r="A1" s="51" t="s">
        <v>171</v>
      </c>
      <c r="B1" s="52"/>
    </row>
    <row r="2" spans="1:11" ht="18.95" customHeight="1" x14ac:dyDescent="0.15">
      <c r="A2" s="102" t="s">
        <v>448</v>
      </c>
      <c r="B2" s="102"/>
      <c r="C2" s="82" t="str">
        <f>IF('表紙（建築物）'!C3="","",'表紙（建築物）'!C3)</f>
        <v/>
      </c>
      <c r="D2" s="54"/>
    </row>
    <row r="3" spans="1:11" ht="15" customHeight="1" x14ac:dyDescent="0.15">
      <c r="C3" s="54"/>
      <c r="D3" s="54"/>
    </row>
    <row r="4" spans="1:11" ht="14.25" customHeight="1" thickBot="1" x14ac:dyDescent="0.2">
      <c r="A4" s="55" t="s">
        <v>172</v>
      </c>
    </row>
    <row r="5" spans="1:11" ht="33.75" customHeight="1" thickBot="1" x14ac:dyDescent="0.2">
      <c r="A5" s="107" t="s">
        <v>0</v>
      </c>
      <c r="B5" s="108"/>
      <c r="C5" s="10" t="s">
        <v>173</v>
      </c>
      <c r="D5" s="33"/>
      <c r="F5" s="3" t="s">
        <v>196</v>
      </c>
      <c r="G5" s="3" t="s">
        <v>197</v>
      </c>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61.5" customHeight="1" x14ac:dyDescent="0.15">
      <c r="A8" s="103" t="s">
        <v>241</v>
      </c>
      <c r="B8" s="104"/>
      <c r="C8" s="11" t="s">
        <v>356</v>
      </c>
      <c r="D8" s="34"/>
      <c r="F8" s="3" t="s">
        <v>4</v>
      </c>
      <c r="G8" s="3" t="s">
        <v>5</v>
      </c>
      <c r="H8" s="4"/>
    </row>
    <row r="9" spans="1:11" ht="65.25" customHeight="1" x14ac:dyDescent="0.15">
      <c r="A9" s="154" t="s">
        <v>332</v>
      </c>
      <c r="B9" s="68" t="s">
        <v>334</v>
      </c>
      <c r="C9" s="11" t="s">
        <v>333</v>
      </c>
      <c r="D9" s="7"/>
      <c r="F9" s="3" t="s">
        <v>4</v>
      </c>
      <c r="G9" s="3" t="s">
        <v>5</v>
      </c>
    </row>
    <row r="10" spans="1:11" ht="51" customHeight="1" x14ac:dyDescent="0.15">
      <c r="A10" s="155"/>
      <c r="B10" s="68" t="s">
        <v>365</v>
      </c>
      <c r="C10" s="11" t="s">
        <v>59</v>
      </c>
      <c r="D10" s="7"/>
      <c r="F10" s="3" t="s">
        <v>3</v>
      </c>
      <c r="G10" s="3" t="s">
        <v>4</v>
      </c>
      <c r="H10" s="3" t="s">
        <v>5</v>
      </c>
    </row>
    <row r="11" spans="1:11" ht="51" customHeight="1" x14ac:dyDescent="0.15">
      <c r="A11" s="156"/>
      <c r="B11" s="68" t="s">
        <v>335</v>
      </c>
      <c r="C11" s="11" t="s">
        <v>336</v>
      </c>
      <c r="D11" s="7"/>
      <c r="F11" s="3" t="s">
        <v>4</v>
      </c>
      <c r="G11" s="3" t="s">
        <v>5</v>
      </c>
    </row>
    <row r="12" spans="1:11" ht="47.25" customHeight="1" x14ac:dyDescent="0.15">
      <c r="A12" s="103" t="s">
        <v>337</v>
      </c>
      <c r="B12" s="104"/>
      <c r="C12" s="11" t="s">
        <v>174</v>
      </c>
      <c r="D12" s="7"/>
      <c r="F12" s="3" t="s">
        <v>3</v>
      </c>
      <c r="G12" s="3" t="s">
        <v>4</v>
      </c>
      <c r="H12" s="3" t="s">
        <v>5</v>
      </c>
    </row>
    <row r="13" spans="1:11" ht="36" customHeight="1" x14ac:dyDescent="0.15">
      <c r="A13" s="103" t="s">
        <v>338</v>
      </c>
      <c r="B13" s="104"/>
      <c r="C13" s="11" t="s">
        <v>78</v>
      </c>
      <c r="D13" s="7"/>
      <c r="F13" s="3" t="s">
        <v>4</v>
      </c>
      <c r="G13" s="3" t="s">
        <v>5</v>
      </c>
    </row>
    <row r="14" spans="1:11" ht="39.75" customHeight="1" x14ac:dyDescent="0.15">
      <c r="A14" s="103" t="s">
        <v>339</v>
      </c>
      <c r="B14" s="104"/>
      <c r="C14" s="11" t="s">
        <v>79</v>
      </c>
      <c r="D14" s="7"/>
      <c r="F14" s="3" t="s">
        <v>4</v>
      </c>
      <c r="G14" s="3" t="s">
        <v>5</v>
      </c>
    </row>
    <row r="15" spans="1:11" ht="41.25" customHeight="1" thickBot="1" x14ac:dyDescent="0.2">
      <c r="A15" s="103" t="s">
        <v>340</v>
      </c>
      <c r="B15" s="104"/>
      <c r="C15" s="11" t="s">
        <v>80</v>
      </c>
      <c r="D15" s="8"/>
      <c r="F15" s="3" t="s">
        <v>4</v>
      </c>
      <c r="G15" s="3" t="s">
        <v>5</v>
      </c>
    </row>
  </sheetData>
  <sheetProtection sheet="1" selectLockedCells="1"/>
  <mergeCells count="9">
    <mergeCell ref="A2:B2"/>
    <mergeCell ref="A13:B13"/>
    <mergeCell ref="A14:B14"/>
    <mergeCell ref="A15:B15"/>
    <mergeCell ref="A5:B5"/>
    <mergeCell ref="A8:B8"/>
    <mergeCell ref="A12:B12"/>
    <mergeCell ref="A7:B7"/>
    <mergeCell ref="A9:A11"/>
  </mergeCells>
  <phoneticPr fontId="4"/>
  <conditionalFormatting sqref="D8:D12">
    <cfRule type="expression" dxfId="25" priority="4">
      <formula>$F$2=TRUE</formula>
    </cfRule>
    <cfRule type="expression" dxfId="24" priority="5">
      <formula>#REF!=TRUE</formula>
    </cfRule>
  </conditionalFormatting>
  <conditionalFormatting sqref="D8:D15">
    <cfRule type="expression" dxfId="23" priority="146">
      <formula>$D$5="非該当"</formula>
    </cfRule>
  </conditionalFormatting>
  <conditionalFormatting sqref="D8:D15">
    <cfRule type="expression" dxfId="22" priority="149">
      <formula>$D$5=$G$5</formula>
    </cfRule>
  </conditionalFormatting>
  <dataValidations count="10">
    <dataValidation type="list" allowBlank="1" showInputMessage="1" showErrorMessage="1" sqref="D5">
      <formula1>$F$5:$G$5</formula1>
    </dataValidation>
    <dataValidation type="list" allowBlank="1" showInputMessage="1" showErrorMessage="1" sqref="D6">
      <formula1>$F$6:$G$6</formula1>
    </dataValidation>
    <dataValidation type="list" allowBlank="1" showInputMessage="1" showErrorMessage="1" sqref="D15">
      <formula1>$F$15:$G$15</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$F$10:$H$10</formula1>
    </dataValidation>
    <dataValidation type="list" allowBlank="1" showInputMessage="1" showErrorMessage="1" sqref="D11">
      <formula1>$F$11:$G$11</formula1>
    </dataValidation>
    <dataValidation type="list" allowBlank="1" showInputMessage="1" showErrorMessage="1" sqref="D12">
      <formula1>$F$12:$H$12</formula1>
    </dataValidation>
    <dataValidation type="list" allowBlank="1" showInputMessage="1" showErrorMessage="1" sqref="D13">
      <formula1>$F$13:$G$13</formula1>
    </dataValidation>
    <dataValidation type="list" allowBlank="1" showInputMessage="1" showErrorMessage="1" sqref="D14">
      <formula1>$F$14:$G$14</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3"/>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4.125" style="53" customWidth="1"/>
    <col min="5" max="5" width="6.875" style="3" customWidth="1"/>
    <col min="6" max="8" width="6.875" style="3" hidden="1" customWidth="1"/>
    <col min="9" max="9" width="6.875" style="3" customWidth="1"/>
    <col min="10" max="16384" width="9" style="3"/>
  </cols>
  <sheetData>
    <row r="1" spans="1:11" ht="29.25" customHeight="1" x14ac:dyDescent="0.15">
      <c r="A1" s="51" t="s">
        <v>175</v>
      </c>
      <c r="B1" s="52"/>
    </row>
    <row r="2" spans="1:11" ht="18.95" customHeight="1" x14ac:dyDescent="0.15">
      <c r="A2" s="102" t="s">
        <v>448</v>
      </c>
      <c r="B2" s="102"/>
      <c r="C2" s="82" t="str">
        <f>IF('表紙（建築物）'!C3="","",'表紙（建築物）'!C3)</f>
        <v/>
      </c>
      <c r="D2" s="54"/>
    </row>
    <row r="3" spans="1:11" ht="15.75" customHeight="1" x14ac:dyDescent="0.15">
      <c r="C3" s="54"/>
      <c r="D3" s="54"/>
    </row>
    <row r="4" spans="1:11" ht="14.25" customHeight="1" thickBot="1" x14ac:dyDescent="0.2">
      <c r="A4" s="55" t="s">
        <v>176</v>
      </c>
    </row>
    <row r="5" spans="1:11" ht="33.75" customHeight="1" thickBot="1" x14ac:dyDescent="0.2">
      <c r="A5" s="107" t="s">
        <v>0</v>
      </c>
      <c r="B5" s="108"/>
      <c r="C5" s="10" t="s">
        <v>357</v>
      </c>
      <c r="D5" s="33"/>
      <c r="F5" s="3" t="s">
        <v>196</v>
      </c>
      <c r="G5" s="3" t="s">
        <v>197</v>
      </c>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33" customHeight="1" x14ac:dyDescent="0.15">
      <c r="A8" s="109" t="s">
        <v>241</v>
      </c>
      <c r="B8" s="110"/>
      <c r="C8" s="11" t="s">
        <v>177</v>
      </c>
      <c r="D8" s="34"/>
      <c r="F8" s="3" t="s">
        <v>4</v>
      </c>
      <c r="G8" s="3" t="s">
        <v>5</v>
      </c>
      <c r="H8" s="4"/>
    </row>
    <row r="9" spans="1:11" ht="33" customHeight="1" x14ac:dyDescent="0.15">
      <c r="A9" s="103" t="s">
        <v>317</v>
      </c>
      <c r="B9" s="104"/>
      <c r="C9" s="11" t="s">
        <v>178</v>
      </c>
      <c r="D9" s="7"/>
      <c r="F9" s="3" t="s">
        <v>4</v>
      </c>
      <c r="G9" s="3" t="s">
        <v>5</v>
      </c>
    </row>
    <row r="10" spans="1:11" ht="33" customHeight="1" x14ac:dyDescent="0.15">
      <c r="A10" s="109" t="s">
        <v>318</v>
      </c>
      <c r="B10" s="110"/>
      <c r="C10" s="11" t="s">
        <v>179</v>
      </c>
      <c r="D10" s="7"/>
      <c r="F10" s="3" t="s">
        <v>4</v>
      </c>
      <c r="G10" s="3" t="s">
        <v>5</v>
      </c>
    </row>
    <row r="11" spans="1:11" ht="123" customHeight="1" thickBot="1" x14ac:dyDescent="0.2">
      <c r="A11" s="111"/>
      <c r="B11" s="112"/>
      <c r="C11" s="11" t="s">
        <v>220</v>
      </c>
      <c r="D11" s="8"/>
      <c r="F11" s="3" t="s">
        <v>3</v>
      </c>
      <c r="G11" s="3" t="s">
        <v>4</v>
      </c>
      <c r="H11" s="3" t="s">
        <v>5</v>
      </c>
    </row>
    <row r="13" spans="1:11" ht="20.25" customHeight="1" thickBot="1" x14ac:dyDescent="0.2">
      <c r="A13" s="105" t="s">
        <v>1</v>
      </c>
      <c r="B13" s="106"/>
      <c r="C13" s="9" t="s">
        <v>221</v>
      </c>
      <c r="D13" s="57" t="s">
        <v>2</v>
      </c>
    </row>
    <row r="14" spans="1:11" ht="55.5" customHeight="1" x14ac:dyDescent="0.15">
      <c r="A14" s="103" t="s">
        <v>241</v>
      </c>
      <c r="B14" s="104"/>
      <c r="C14" s="11" t="s">
        <v>354</v>
      </c>
      <c r="D14" s="34"/>
      <c r="F14" s="3" t="s">
        <v>4</v>
      </c>
      <c r="G14" s="3" t="s">
        <v>248</v>
      </c>
    </row>
    <row r="15" spans="1:11" ht="33" customHeight="1" x14ac:dyDescent="0.15">
      <c r="A15" s="103" t="s">
        <v>317</v>
      </c>
      <c r="B15" s="104"/>
      <c r="C15" s="11" t="s">
        <v>433</v>
      </c>
      <c r="D15" s="7"/>
      <c r="F15" s="3" t="s">
        <v>4</v>
      </c>
      <c r="G15" s="3" t="s">
        <v>248</v>
      </c>
    </row>
    <row r="16" spans="1:11" ht="33" customHeight="1" x14ac:dyDescent="0.15">
      <c r="A16" s="109" t="s">
        <v>318</v>
      </c>
      <c r="B16" s="110"/>
      <c r="C16" s="11" t="s">
        <v>434</v>
      </c>
      <c r="D16" s="7"/>
      <c r="F16" s="3" t="s">
        <v>4</v>
      </c>
      <c r="G16" s="3" t="s">
        <v>248</v>
      </c>
    </row>
    <row r="17" spans="1:8" ht="123" customHeight="1" thickBot="1" x14ac:dyDescent="0.2">
      <c r="A17" s="111"/>
      <c r="B17" s="112"/>
      <c r="C17" s="11" t="s">
        <v>435</v>
      </c>
      <c r="D17" s="8"/>
      <c r="F17" s="3" t="s">
        <v>3</v>
      </c>
      <c r="G17" s="3" t="s">
        <v>4</v>
      </c>
      <c r="H17" s="3" t="s">
        <v>248</v>
      </c>
    </row>
    <row r="19" spans="1:8" ht="14.25" thickBot="1" x14ac:dyDescent="0.2">
      <c r="A19" s="55" t="s">
        <v>180</v>
      </c>
    </row>
    <row r="20" spans="1:8" ht="42.75" customHeight="1" thickBot="1" x14ac:dyDescent="0.2">
      <c r="A20" s="107" t="s">
        <v>0</v>
      </c>
      <c r="B20" s="108"/>
      <c r="C20" s="10" t="s">
        <v>358</v>
      </c>
      <c r="D20" s="33"/>
      <c r="F20" s="3" t="s">
        <v>196</v>
      </c>
      <c r="G20" s="3" t="s">
        <v>197</v>
      </c>
    </row>
    <row r="21" spans="1:8" s="35" customFormat="1" ht="9" customHeight="1" x14ac:dyDescent="0.15">
      <c r="A21" s="31"/>
      <c r="B21" s="31"/>
      <c r="C21" s="32"/>
      <c r="D21" s="56"/>
    </row>
    <row r="22" spans="1:8" ht="20.25" customHeight="1" thickBot="1" x14ac:dyDescent="0.2">
      <c r="A22" s="105" t="s">
        <v>1</v>
      </c>
      <c r="B22" s="106"/>
      <c r="C22" s="9" t="s">
        <v>221</v>
      </c>
      <c r="D22" s="57" t="s">
        <v>2</v>
      </c>
    </row>
    <row r="23" spans="1:8" ht="66" customHeight="1" thickBot="1" x14ac:dyDescent="0.2">
      <c r="A23" s="103" t="s">
        <v>241</v>
      </c>
      <c r="B23" s="104"/>
      <c r="C23" s="14" t="s">
        <v>355</v>
      </c>
      <c r="D23" s="39"/>
      <c r="F23" s="3" t="s">
        <v>4</v>
      </c>
      <c r="G23" s="3" t="s">
        <v>248</v>
      </c>
      <c r="H23" s="4"/>
    </row>
  </sheetData>
  <sheetProtection sheet="1" selectLockedCells="1"/>
  <mergeCells count="13">
    <mergeCell ref="A2:B2"/>
    <mergeCell ref="A20:B20"/>
    <mergeCell ref="A23:B23"/>
    <mergeCell ref="A5:B5"/>
    <mergeCell ref="A8:B8"/>
    <mergeCell ref="A9:B9"/>
    <mergeCell ref="A10:B11"/>
    <mergeCell ref="A7:B7"/>
    <mergeCell ref="A22:B22"/>
    <mergeCell ref="A14:B14"/>
    <mergeCell ref="A15:B15"/>
    <mergeCell ref="A13:B13"/>
    <mergeCell ref="A16:B17"/>
  </mergeCells>
  <phoneticPr fontId="4"/>
  <conditionalFormatting sqref="D23 D8:D9">
    <cfRule type="expression" dxfId="21" priority="11">
      <formula>$F$2=TRUE</formula>
    </cfRule>
    <cfRule type="expression" dxfId="20" priority="12">
      <formula>#REF!=TRUE</formula>
    </cfRule>
  </conditionalFormatting>
  <conditionalFormatting sqref="D23 D8:D11">
    <cfRule type="expression" dxfId="19" priority="157">
      <formula>$D$5="非該当"</formula>
    </cfRule>
  </conditionalFormatting>
  <conditionalFormatting sqref="D8:D11">
    <cfRule type="expression" dxfId="18" priority="7">
      <formula>$D$5=$G$5</formula>
    </cfRule>
    <cfRule type="expression" dxfId="17" priority="160">
      <formula>$D$5=#REF!</formula>
    </cfRule>
  </conditionalFormatting>
  <conditionalFormatting sqref="D23">
    <cfRule type="expression" dxfId="16" priority="6">
      <formula>$D$20=$G$5</formula>
    </cfRule>
    <cfRule type="expression" dxfId="15" priority="161">
      <formula>$D$20=#REF!</formula>
    </cfRule>
  </conditionalFormatting>
  <conditionalFormatting sqref="D14:D15">
    <cfRule type="expression" dxfId="14" priority="2">
      <formula>$F$2=TRUE</formula>
    </cfRule>
    <cfRule type="expression" dxfId="13" priority="3">
      <formula>#REF!=TRUE</formula>
    </cfRule>
  </conditionalFormatting>
  <conditionalFormatting sqref="D14:D17">
    <cfRule type="expression" dxfId="12" priority="4">
      <formula>$D$5="非該当"</formula>
    </cfRule>
  </conditionalFormatting>
  <conditionalFormatting sqref="D14:D17">
    <cfRule type="expression" dxfId="11" priority="1">
      <formula>$D$5=$G$5</formula>
    </cfRule>
    <cfRule type="expression" dxfId="10" priority="5">
      <formula>$D$5=#REF!</formula>
    </cfRule>
  </conditionalFormatting>
  <dataValidations count="12">
    <dataValidation type="list" allowBlank="1" showInputMessage="1" showErrorMessage="1" sqref="D5">
      <formula1>$F$5:$G$5</formula1>
    </dataValidation>
    <dataValidation type="list" allowBlank="1" showInputMessage="1" showErrorMessage="1" sqref="D6 D21">
      <formula1>$F$6:$G$6</formula1>
    </dataValidation>
    <dataValidation type="list" allowBlank="1" showInputMessage="1" showErrorMessage="1" sqref="D23">
      <formula1>$F$23:$G$23</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1:D13">
      <formula1>$F$11:$H$11</formula1>
    </dataValidation>
    <dataValidation type="list" allowBlank="1" showInputMessage="1" showErrorMessage="1" sqref="D20">
      <formula1>$F$20:$G$20</formula1>
    </dataValidation>
    <dataValidation type="list" allowBlank="1" showInputMessage="1" showErrorMessage="1" sqref="D14">
      <formula1>$F$14:$G$14</formula1>
    </dataValidation>
    <dataValidation type="list" allowBlank="1" showInputMessage="1" showErrorMessage="1" sqref="D15">
      <formula1>$F$15:$G$15</formula1>
    </dataValidation>
    <dataValidation type="list" allowBlank="1" showInputMessage="1" showErrorMessage="1" sqref="D16">
      <formula1>$F$16:$G$16</formula1>
    </dataValidation>
    <dataValidation type="list" allowBlank="1" showInputMessage="1" showErrorMessage="1" sqref="D17">
      <formula1>$F$17:$H$17</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K14"/>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4.125" style="53" customWidth="1"/>
    <col min="5" max="5" width="7.375" style="3" customWidth="1"/>
    <col min="6" max="7" width="7.375" style="3" hidden="1" customWidth="1"/>
    <col min="8" max="8" width="7.375" style="3" customWidth="1"/>
    <col min="9" max="16384" width="9" style="3"/>
  </cols>
  <sheetData>
    <row r="1" spans="1:11" ht="29.25" customHeight="1" x14ac:dyDescent="0.15">
      <c r="A1" s="51" t="s">
        <v>181</v>
      </c>
      <c r="B1" s="52"/>
    </row>
    <row r="2" spans="1:11" ht="18.95" customHeight="1" x14ac:dyDescent="0.15">
      <c r="A2" s="102" t="s">
        <v>448</v>
      </c>
      <c r="B2" s="102"/>
      <c r="C2" s="82" t="str">
        <f>IF('表紙（建築物）'!C3="","",'表紙（建築物）'!C3)</f>
        <v/>
      </c>
      <c r="D2" s="54"/>
    </row>
    <row r="3" spans="1:11" ht="18" customHeight="1" x14ac:dyDescent="0.15">
      <c r="C3" s="54"/>
      <c r="D3" s="54"/>
    </row>
    <row r="4" spans="1:11" ht="14.25" customHeight="1" thickBot="1" x14ac:dyDescent="0.2">
      <c r="A4" s="55" t="s">
        <v>182</v>
      </c>
    </row>
    <row r="5" spans="1:11" ht="38.25" customHeight="1" thickBot="1" x14ac:dyDescent="0.2">
      <c r="A5" s="107" t="s">
        <v>0</v>
      </c>
      <c r="B5" s="108"/>
      <c r="C5" s="10" t="s">
        <v>183</v>
      </c>
      <c r="D5" s="33"/>
      <c r="F5" s="3" t="s">
        <v>196</v>
      </c>
      <c r="G5" s="3" t="s">
        <v>197</v>
      </c>
      <c r="K5" s="4"/>
    </row>
    <row r="6" spans="1:11" s="35" customFormat="1" ht="9" customHeight="1" x14ac:dyDescent="0.15">
      <c r="A6" s="31"/>
      <c r="B6" s="31"/>
      <c r="C6" s="32"/>
      <c r="D6" s="56"/>
    </row>
    <row r="7" spans="1:11" ht="20.25" customHeight="1" thickBot="1" x14ac:dyDescent="0.2">
      <c r="A7" s="105" t="s">
        <v>1</v>
      </c>
      <c r="B7" s="106"/>
      <c r="C7" s="9" t="s">
        <v>221</v>
      </c>
      <c r="D7" s="57" t="s">
        <v>2</v>
      </c>
    </row>
    <row r="8" spans="1:11" ht="42.75" customHeight="1" thickBot="1" x14ac:dyDescent="0.2">
      <c r="A8" s="103" t="s">
        <v>319</v>
      </c>
      <c r="B8" s="104"/>
      <c r="C8" s="11" t="s">
        <v>184</v>
      </c>
      <c r="D8" s="39"/>
      <c r="F8" s="3" t="s">
        <v>4</v>
      </c>
      <c r="G8" s="3" t="s">
        <v>5</v>
      </c>
      <c r="H8" s="4"/>
    </row>
    <row r="10" spans="1:11" ht="14.25" thickBot="1" x14ac:dyDescent="0.2">
      <c r="A10" s="55" t="s">
        <v>185</v>
      </c>
    </row>
    <row r="11" spans="1:11" ht="42.75" customHeight="1" thickBot="1" x14ac:dyDescent="0.2">
      <c r="A11" s="107" t="s">
        <v>0</v>
      </c>
      <c r="B11" s="108"/>
      <c r="C11" s="10" t="s">
        <v>186</v>
      </c>
      <c r="D11" s="33"/>
      <c r="F11" s="3" t="s">
        <v>196</v>
      </c>
      <c r="G11" s="3" t="s">
        <v>197</v>
      </c>
    </row>
    <row r="12" spans="1:11" s="35" customFormat="1" ht="9" customHeight="1" x14ac:dyDescent="0.15">
      <c r="A12" s="31"/>
      <c r="B12" s="31"/>
      <c r="C12" s="32"/>
      <c r="D12" s="56"/>
    </row>
    <row r="13" spans="1:11" ht="20.25" customHeight="1" thickBot="1" x14ac:dyDescent="0.2">
      <c r="A13" s="105" t="s">
        <v>1</v>
      </c>
      <c r="B13" s="106"/>
      <c r="C13" s="9" t="s">
        <v>221</v>
      </c>
      <c r="D13" s="57" t="s">
        <v>2</v>
      </c>
    </row>
    <row r="14" spans="1:11" ht="48" customHeight="1" thickBot="1" x14ac:dyDescent="0.2">
      <c r="A14" s="103" t="s">
        <v>320</v>
      </c>
      <c r="B14" s="104"/>
      <c r="C14" s="14" t="s">
        <v>436</v>
      </c>
      <c r="D14" s="39"/>
      <c r="F14" s="3" t="s">
        <v>4</v>
      </c>
      <c r="G14" s="3" t="s">
        <v>248</v>
      </c>
    </row>
  </sheetData>
  <sheetProtection sheet="1" selectLockedCells="1"/>
  <mergeCells count="7">
    <mergeCell ref="A2:B2"/>
    <mergeCell ref="A14:B14"/>
    <mergeCell ref="A5:B5"/>
    <mergeCell ref="A8:B8"/>
    <mergeCell ref="A11:B11"/>
    <mergeCell ref="A7:B7"/>
    <mergeCell ref="A13:B13"/>
  </mergeCells>
  <phoneticPr fontId="4"/>
  <conditionalFormatting sqref="D14">
    <cfRule type="expression" dxfId="9" priority="4">
      <formula>$F$2=TRUE</formula>
    </cfRule>
    <cfRule type="expression" dxfId="8" priority="5">
      <formula>#REF!=TRUE</formula>
    </cfRule>
  </conditionalFormatting>
  <conditionalFormatting sqref="D8">
    <cfRule type="expression" dxfId="7" priority="159">
      <formula>$D$5=$G$5</formula>
    </cfRule>
    <cfRule type="expression" dxfId="6" priority="160">
      <formula>$D$5="非該当"</formula>
    </cfRule>
  </conditionalFormatting>
  <conditionalFormatting sqref="D14">
    <cfRule type="expression" dxfId="5" priority="161">
      <formula>$D$11=$G$5</formula>
    </cfRule>
    <cfRule type="expression" dxfId="4" priority="162">
      <formula>$D$5="非該当"</formula>
    </cfRule>
  </conditionalFormatting>
  <dataValidations count="5">
    <dataValidation type="list" allowBlank="1" showInputMessage="1" showErrorMessage="1" sqref="D5">
      <formula1>$F$5:$G$5</formula1>
    </dataValidation>
    <dataValidation type="list" allowBlank="1" showInputMessage="1" showErrorMessage="1" sqref="D6 D12">
      <formula1>$F$6:$G$6</formula1>
    </dataValidation>
    <dataValidation type="list" allowBlank="1" showInputMessage="1" showErrorMessage="1" sqref="D8">
      <formula1>$F$8:$G$8</formula1>
    </dataValidation>
    <dataValidation type="list" allowBlank="1" showInputMessage="1" showErrorMessage="1" sqref="D11">
      <formula1>$F$11:$G$11</formula1>
    </dataValidation>
    <dataValidation type="list" allowBlank="1" showInputMessage="1" showErrorMessage="1" sqref="D14">
      <formula1>$F$14:$G$14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4"/>
  <sheetViews>
    <sheetView tabSelected="1" view="pageBreakPreview" zoomScale="85" zoomScaleNormal="85" zoomScaleSheetLayoutView="85" workbookViewId="0">
      <selection activeCell="C3" sqref="C3"/>
    </sheetView>
  </sheetViews>
  <sheetFormatPr defaultRowHeight="35.1" customHeight="1" x14ac:dyDescent="0.15"/>
  <cols>
    <col min="1" max="1" width="20.625" style="3" customWidth="1"/>
    <col min="2" max="2" width="38.625" style="3" customWidth="1"/>
    <col min="3" max="3" width="45.625" style="53" customWidth="1"/>
    <col min="4" max="4" width="12.5" style="3" hidden="1" customWidth="1"/>
    <col min="5" max="12" width="4.75" style="3" hidden="1" customWidth="1"/>
    <col min="13" max="20" width="0" style="3" hidden="1" customWidth="1"/>
    <col min="21" max="16384" width="9" style="3"/>
  </cols>
  <sheetData>
    <row r="1" spans="1:20" ht="35.1" customHeight="1" x14ac:dyDescent="0.15">
      <c r="A1" s="101" t="s">
        <v>218</v>
      </c>
      <c r="B1" s="101"/>
      <c r="C1" s="101"/>
    </row>
    <row r="2" spans="1:20" ht="12.75" customHeight="1" thickBot="1" x14ac:dyDescent="0.2">
      <c r="A2" s="61"/>
      <c r="B2" s="62"/>
      <c r="C2" s="63"/>
    </row>
    <row r="3" spans="1:20" ht="24.95" customHeight="1" thickBot="1" x14ac:dyDescent="0.2">
      <c r="A3" s="79"/>
      <c r="B3" s="89" t="s">
        <v>447</v>
      </c>
      <c r="C3" s="90"/>
    </row>
    <row r="4" spans="1:20" ht="15" customHeight="1" x14ac:dyDescent="0.15">
      <c r="A4" s="79"/>
      <c r="B4" s="52"/>
      <c r="C4" s="91" t="s">
        <v>446</v>
      </c>
    </row>
    <row r="5" spans="1:20" ht="15" customHeight="1" x14ac:dyDescent="0.15">
      <c r="A5" s="75"/>
      <c r="B5" s="75"/>
      <c r="C5" s="75"/>
    </row>
    <row r="6" spans="1:20" s="65" customFormat="1" ht="35.1" customHeight="1" x14ac:dyDescent="0.15">
      <c r="A6" s="64"/>
      <c r="B6" s="64" t="s">
        <v>395</v>
      </c>
      <c r="C6" s="64" t="s">
        <v>23</v>
      </c>
    </row>
    <row r="7" spans="1:20" s="65" customFormat="1" ht="35.1" customHeight="1" x14ac:dyDescent="0.15">
      <c r="A7" s="77">
        <v>1</v>
      </c>
      <c r="B7" s="67" t="s">
        <v>7</v>
      </c>
      <c r="C7" s="66" t="str">
        <f>IF('1.廊下等'!D5="対象外","対象外",IF('1.廊下等'!D5="","対象/対象外を判定してください",IF(N7&gt;=1,"空白のセルがあります",IF(D7&gt;=1,"不適合","適合"))))</f>
        <v>対象/対象外を判定してください</v>
      </c>
      <c r="D7" s="65">
        <f>COUNTIF('1.廊下等'!D8:D12,"否")</f>
        <v>0</v>
      </c>
      <c r="N7" s="65">
        <f>COUNTIF('1.廊下等'!D8:D12,"")</f>
        <v>5</v>
      </c>
    </row>
    <row r="8" spans="1:20" s="65" customFormat="1" ht="35.1" customHeight="1" x14ac:dyDescent="0.15">
      <c r="A8" s="77">
        <v>2</v>
      </c>
      <c r="B8" s="67" t="s">
        <v>8</v>
      </c>
      <c r="C8" s="66" t="str">
        <f>IF('2.階段'!D5="対象外","対象外",IF('2.階段'!D5="","対象/対象外を判定してください",IF(N8&gt;=1,"空白のセルがあります",IF(D8&gt;=1,"不適合","適合"))))</f>
        <v>対象/対象外を判定してください</v>
      </c>
      <c r="D8" s="65">
        <f>COUNTIF('2.階段'!D8:D13,"否")</f>
        <v>0</v>
      </c>
      <c r="N8" s="65">
        <f>COUNTIF('2.階段'!D8:D13,"")</f>
        <v>6</v>
      </c>
    </row>
    <row r="9" spans="1:20" s="65" customFormat="1" ht="35.1" customHeight="1" x14ac:dyDescent="0.15">
      <c r="A9" s="77">
        <v>3</v>
      </c>
      <c r="B9" s="67" t="s">
        <v>9</v>
      </c>
      <c r="C9" s="66" t="str">
        <f>IF('3.傾斜路'!D5="対象外","対象外",IF('3.傾斜路'!D5="","対象/対象外を判定してください",IF(N9&gt;=1,"空白のセルがあります",IF(D9&gt;=1,"不適合","適合"))))</f>
        <v>対象/対象外を判定してください</v>
      </c>
      <c r="D9" s="65">
        <f>COUNTIF('3.傾斜路'!D8:D12,"否")</f>
        <v>0</v>
      </c>
      <c r="N9" s="65">
        <f>COUNTIF('3.傾斜路'!D8:D12,"")</f>
        <v>5</v>
      </c>
    </row>
    <row r="10" spans="1:20" s="65" customFormat="1" ht="35.1" customHeight="1" x14ac:dyDescent="0.15">
      <c r="A10" s="77">
        <v>4</v>
      </c>
      <c r="B10" s="67" t="s">
        <v>10</v>
      </c>
      <c r="C10" s="66" t="str">
        <f>IF(AND('4.便所'!D5="対象外",'4.便所'!D18="対象外",'4.便所'!D31="対象外",'4.便所'!D32="対象外",'4.便所'!D38="対象外",'4.便所'!D44="対象外",'4.便所'!D45="対象外"),"対象外",IF(OR('4.便所'!D5="",'4.便所'!D18="",'4.便所'!D31="",'4.便所'!D32="",'4.便所'!D38="",'4.便所'!D44="",'4.便所'!D45=""),"対象/対象外を判定してください",IF(AND('4.便所'!D5="対象",N10&gt;=1),"空白のセルがあります",IF(AND('4.便所'!D18="対象",O10&gt;=1),"空白のセルがあります",IF(AND(OR('4.便所'!D31="対象",'4.便所'!D32="対象"),P10&gt;=1),"空白のセルがあります",IF(AND('4.便所'!D38="対象",Q10&gt;=1),"空白のセルがあります",IF(AND(OR('4.便所'!D44="対象",'4.便所'!D45="対象"),R10&gt;=1),"空白のセルがあります",IF(D10&gt;=1,"不適合","適合"))))))))</f>
        <v>対象/対象外を判定してください</v>
      </c>
      <c r="D10" s="65">
        <f>SUM(E10:I10)</f>
        <v>0</v>
      </c>
      <c r="E10" s="65">
        <f>COUNTIF('4.便所'!D8:D15,"否")</f>
        <v>0</v>
      </c>
      <c r="F10" s="65">
        <f>COUNTIF('4.便所'!D23:D28,"否")</f>
        <v>0</v>
      </c>
      <c r="G10" s="65">
        <f>COUNTIFS('4.便所'!D31,"対象",'4.便所'!D35,"否")</f>
        <v>0</v>
      </c>
      <c r="H10" s="65">
        <f>+COUNTIF('4.便所'!D41,"否")</f>
        <v>0</v>
      </c>
      <c r="I10" s="65">
        <f>COUNTIFS('4.便所'!D44,"対象",'4.便所'!D48,"否")+COUNTIFS('4.便所'!D44,"対象",'4.便所'!D49,"否")+COUNTIFS('4.便所'!D44,"対象",'4.便所'!D50,"否")+COUNTIFS('4.便所'!D44,"対象",'4.便所'!D51,"否")</f>
        <v>0</v>
      </c>
      <c r="N10" s="65">
        <f>COUNTIF('4.便所'!D8:D15,"")</f>
        <v>8</v>
      </c>
      <c r="O10" s="65">
        <f>COUNTIF('4.便所'!D23:D28,"")</f>
        <v>6</v>
      </c>
      <c r="P10" s="65">
        <f>COUNTIF('4.便所'!D35,"")</f>
        <v>1</v>
      </c>
      <c r="Q10" s="65">
        <f>COUNTIF('4.便所'!D41,"")</f>
        <v>1</v>
      </c>
      <c r="R10" s="65">
        <f>COUNTIF('4.便所'!D48:D51,"")</f>
        <v>4</v>
      </c>
    </row>
    <row r="11" spans="1:20" s="65" customFormat="1" ht="35.1" customHeight="1" x14ac:dyDescent="0.15">
      <c r="A11" s="77">
        <v>5</v>
      </c>
      <c r="B11" s="67" t="s">
        <v>11</v>
      </c>
      <c r="C11" s="66" t="str">
        <f>IF('5.客室'!D5="対象外","対象外",IF('5.客室'!D5="","対象/対象外を判定してください",IF(N11&gt;=1,"空白のセルがあります",IF(D11&gt;=1,"不適合","適合"))))</f>
        <v>対象/対象外を判定してください</v>
      </c>
      <c r="D11" s="65">
        <f>COUNTIF('5.客室'!D8:D21,"否")</f>
        <v>0</v>
      </c>
      <c r="N11" s="65">
        <f>COUNTIF('5.客室'!D8:D21,"")+COUNTIF('5.客室'!D25:D39,"")</f>
        <v>29</v>
      </c>
    </row>
    <row r="12" spans="1:20" s="65" customFormat="1" ht="35.1" customHeight="1" x14ac:dyDescent="0.15">
      <c r="A12" s="77">
        <v>6</v>
      </c>
      <c r="B12" s="67" t="s">
        <v>13</v>
      </c>
      <c r="C12" s="66" t="str">
        <f>IF('6.敷地内通路'!D5="対象外","対象外",IF('6.敷地内通路'!D5="","対象/対象外を判定してください",IF(N12&gt;=1,"空白のセルがあります",IF(D12&gt;=1,"不適合","適合"))))</f>
        <v>対象/対象外を判定してください</v>
      </c>
      <c r="D12" s="65">
        <f>COUNTIF('6.敷地内通路'!D8:D14,"否")</f>
        <v>0</v>
      </c>
      <c r="N12" s="65">
        <f>COUNTIF('6.敷地内通路'!D8:D14,"")</f>
        <v>7</v>
      </c>
    </row>
    <row r="13" spans="1:20" s="65" customFormat="1" ht="35.1" customHeight="1" x14ac:dyDescent="0.15">
      <c r="A13" s="77">
        <v>7</v>
      </c>
      <c r="B13" s="67" t="s">
        <v>12</v>
      </c>
      <c r="C13" s="66" t="str">
        <f>IF(AND('7.駐車場等'!D5="対象外",'7.駐車場等'!D14="対象外"),"対象外",IF(OR('7.駐車場等'!D5="",'7.駐車場等'!D14=""),"対象/対象外を判定してください",IF(AND('7.駐車場等'!D5="対象",N13&gt;=1),"空白のセルがあります",IF(AND('7.駐車場等'!D14="対象",O13&gt;=1),"空白のセルがあります",IF(D13&gt;=1,"不適合","適合")))))</f>
        <v>対象/対象外を判定してください</v>
      </c>
      <c r="D13" s="65">
        <f>COUNTIF('7.駐車場等'!D8:D11,"否")</f>
        <v>0</v>
      </c>
      <c r="N13" s="65">
        <f>COUNTIF('7.駐車場等'!D8:D11,"")</f>
        <v>4</v>
      </c>
      <c r="O13" s="65">
        <f>COUNTIF('7.駐車場等'!D17:D30,"")</f>
        <v>14</v>
      </c>
    </row>
    <row r="14" spans="1:20" s="65" customFormat="1" ht="45" customHeight="1" x14ac:dyDescent="0.15">
      <c r="A14" s="83" t="s">
        <v>458</v>
      </c>
      <c r="B14" s="78" t="s">
        <v>441</v>
      </c>
      <c r="C14" s="77" t="str">
        <f>IF(AND('1.廊下等'!D15="対象外",'3.傾斜路'!D15="対象外",'6.敷地内通路'!D17="対象外",'8-1.移動等円滑化経路'!D5="対象外",'8-1.移動等円滑化経路'!D15="対象外",'8-1.移動等円滑化経路'!D28="対象外",'13.出入口'!D12="対象外"),"対象外",IF(OR('1.廊下等'!D15="",'3.傾斜路'!D15="",'6.敷地内通路'!D17="",'8-1.移動等円滑化経路'!D5="",'8-1.移動等円滑化経路'!D15="",'8-1.移動等円滑化経路'!D28="",'13.出入口'!D12=""),"対象/対象外を判定してください",IF(AND('1.廊下等'!D15="対象",N14&gt;=1),"空白のセルがあります",IF(AND('3.傾斜路'!D15="対象",O14&gt;=1),"空白のセルがあります",IF(AND('6.敷地内通路'!D17="対象",P14&gt;=1),"空白のセルがあります",IF(AND('8-1.移動等円滑化経路'!D5="対象",Q14&gt;=1),"空白のセルがあります",IF(AND('8-1.移動等円滑化経路'!D15="対象",R14&gt;=1),"空白のセルがあります",IF(AND('8-1.移動等円滑化経路'!D28="対象",S14&gt;=1),"空白のセルがあります",IF(AND('13.出入口'!D12="対象",T14&gt;=1),"空白のセルがあります",IF(D14&gt;=1,"不適合","適合"))))))))))</f>
        <v>対象/対象外を判定してください</v>
      </c>
      <c r="D14" s="65">
        <f>SUM(E14:K14)</f>
        <v>0</v>
      </c>
      <c r="E14" s="65">
        <f>COUNTIF('1.廊下等'!D18:D22,"否")</f>
        <v>0</v>
      </c>
      <c r="F14" s="65">
        <f>COUNTIF('3.傾斜路'!D18:D21,"否")</f>
        <v>0</v>
      </c>
      <c r="G14" s="65">
        <f>COUNTIF('6.敷地内通路'!D20:D26,"否")</f>
        <v>0</v>
      </c>
      <c r="H14" s="65">
        <f>COUNTIF('8-1.移動等円滑化経路'!D8:D12,"否")</f>
        <v>0</v>
      </c>
      <c r="I14" s="65">
        <f>COUNTIF('8-1.移動等円滑化経路'!D18:D25,"否")</f>
        <v>0</v>
      </c>
      <c r="J14" s="65">
        <f>COUNTIF('8-1.移動等円滑化経路'!D31:D38,"否")</f>
        <v>0</v>
      </c>
      <c r="K14" s="65">
        <f>COUNTIF('13.出入口'!D15:D17,"否")</f>
        <v>0</v>
      </c>
      <c r="N14" s="65">
        <f>COUNTIF('1.廊下等'!D18:D22,"")</f>
        <v>5</v>
      </c>
      <c r="O14" s="65">
        <f>COUNTIF('3.傾斜路'!D18:D21,"")</f>
        <v>4</v>
      </c>
      <c r="P14" s="65">
        <f>COUNTIF('6.敷地内通路'!D20:D26,"")</f>
        <v>7</v>
      </c>
      <c r="Q14" s="65">
        <f>COUNTIF('8-1.移動等円滑化経路'!D8:D12,"")</f>
        <v>5</v>
      </c>
      <c r="R14" s="65">
        <f>COUNTIF('8-1.移動等円滑化経路'!D18:D25,"")</f>
        <v>8</v>
      </c>
      <c r="S14" s="65">
        <f>COUNTIF('8-1.移動等円滑化経路'!D31:D38,"")</f>
        <v>8</v>
      </c>
      <c r="T14" s="65">
        <f>COUNTIF('13.出入口'!D15:D17,"")</f>
        <v>3</v>
      </c>
    </row>
    <row r="15" spans="1:20" s="65" customFormat="1" ht="35.1" customHeight="1" x14ac:dyDescent="0.15">
      <c r="A15" s="83" t="s">
        <v>439</v>
      </c>
      <c r="B15" s="70" t="s">
        <v>442</v>
      </c>
      <c r="C15" s="73" t="str">
        <f>IF(AND('8-2.エレベーター等'!D6="対象外",'8-2.エレベーター等'!D35="対象外",'8-2.エレベーター等'!D58="対象外"),"対象外",IF(OR('8-2.エレベーター等'!D6="",'8-2.エレベーター等'!D35="",'8-2.エレベーター等'!D58=""),"対象/対象外を判定してください",IF(AND('8-2.エレベーター等'!D6="対象",N15&gt;=1),"空白のセルがあります",IF(AND('8-2.エレベーター等'!D35="対象",O15&gt;=1),"空白のセルがあります",IF(AND('8-2.エレベーター等'!D58="対象",P15&gt;=1),"空白のセルがあります",IF(D15&gt;=1,"不適合","適合"))))))</f>
        <v>対象/対象外を判定してください</v>
      </c>
      <c r="D15" s="65">
        <f>SUM(E15:G15)</f>
        <v>0</v>
      </c>
      <c r="E15" s="65">
        <f>COUNTIF('8-2.エレベーター等'!D9:D32,"否")</f>
        <v>0</v>
      </c>
      <c r="F15" s="65">
        <f>COUNTIF('8-2.エレベーター等'!D38:D55,"否")</f>
        <v>0</v>
      </c>
      <c r="G15" s="65">
        <f>COUNTIF('8-2.エレベーター等'!D61:D62,"否")</f>
        <v>0</v>
      </c>
      <c r="N15" s="65">
        <f>COUNTIF('8-2.エレベーター等'!D9:D23,"")+COUNTIF('8-2.エレベーター等'!D24,"")+COUNTIF('8-2.エレベーター等'!D26:D27,"")+COUNTIF('8-2.エレベーター等'!D29,"")+COUNTIF('8-2.エレベーター等'!D31:D32,"")</f>
        <v>21</v>
      </c>
      <c r="O15" s="65">
        <f>COUNTIF('8-2.エレベーター等'!D38:D55,"")</f>
        <v>18</v>
      </c>
      <c r="P15" s="65">
        <f>COUNTIF('8-2.エレベーター等'!D61:D62,"")</f>
        <v>2</v>
      </c>
    </row>
    <row r="16" spans="1:20" s="65" customFormat="1" ht="35.1" customHeight="1" x14ac:dyDescent="0.15">
      <c r="A16" s="77">
        <v>9</v>
      </c>
      <c r="B16" s="67" t="s">
        <v>14</v>
      </c>
      <c r="C16" s="73" t="str">
        <f>IF('9.標識'!D5="対象外","対象外",IF('9.標識'!D5="","対象/対象外を判定してください",IF(N16&gt;=1,"空白のセルがあります",IF(D16&gt;=1,"不適合","適合"))))</f>
        <v>対象/対象外を判定してください</v>
      </c>
      <c r="D16" s="65">
        <f>COUNTIF('9.標識'!D8:D11,"否")</f>
        <v>0</v>
      </c>
      <c r="N16" s="65">
        <f>COUNTIF('9.標識'!D8:D11,"")</f>
        <v>4</v>
      </c>
    </row>
    <row r="17" spans="1:16" s="65" customFormat="1" ht="35.1" customHeight="1" x14ac:dyDescent="0.15">
      <c r="A17" s="77">
        <v>10</v>
      </c>
      <c r="B17" s="67" t="s">
        <v>15</v>
      </c>
      <c r="C17" s="66" t="str">
        <f>IF('10.案内設備'!D5="対象外","対象外",IF('10.案内設備'!D5="","対象/対象外を判定してください",IF(AND('10.案内設備'!D5="対象",N17&gt;=1),"空白のセルがあります",IF(AND('10.案内設備'!D8="非該当",O17&gt;=1),"空白のセルがあります",IF(AND('10.案内設備'!D8="適",P17&gt;=1),"空白のセルがあります",IF(D17&gt;=1,"不適合","適合"))))))</f>
        <v>対象/対象外を判定してください</v>
      </c>
      <c r="D17" s="65">
        <f>COUNTIF('10.案内設備'!D9:D13,"否")+COUNTIF('10.案内設備'!D15,"否")</f>
        <v>0</v>
      </c>
      <c r="N17" s="65">
        <f>COUNTIF('10.案内設備'!D8,"")</f>
        <v>1</v>
      </c>
      <c r="O17" s="65">
        <f>COUNTIF('10.案内設備'!D8:D13,"")+COUNTIF('10.案内設備'!D15,"")</f>
        <v>7</v>
      </c>
      <c r="P17" s="65">
        <f>COUNTIF('10.案内設備'!D14:D15,"")</f>
        <v>2</v>
      </c>
    </row>
    <row r="18" spans="1:16" s="65" customFormat="1" ht="35.1" customHeight="1" x14ac:dyDescent="0.15">
      <c r="A18" s="77">
        <v>11</v>
      </c>
      <c r="B18" s="67" t="s">
        <v>16</v>
      </c>
      <c r="C18" s="66" t="str">
        <f>IF('11.視覚障害者移動等円滑化経路'!D5="対象外","対象外",IF('11.視覚障害者移動等円滑化経路'!D5="","対象/対象外を判定してください",IF(N18&gt;=1,"空白のセルがあります",IF(AND('11.視覚障害者移動等円滑化経路'!D8="非該当",'11.視覚障害者移動等円滑化経路'!D9="非該当",'11.視覚障害者移動等円滑化経路'!D10="非該当"),"非該当",IF(D18&gt;=1,"不適合","適合")))))</f>
        <v>対象/対象外を判定してください</v>
      </c>
      <c r="D18" s="65">
        <f>COUNTIF('11.視覚障害者移動等円滑化経路'!D8:D10,"否")</f>
        <v>0</v>
      </c>
      <c r="N18" s="65">
        <f>COUNTIF('11.視覚障害者移動等円滑化経路'!D8:D10,"")</f>
        <v>3</v>
      </c>
    </row>
    <row r="19" spans="1:16" s="65" customFormat="1" ht="35.1" customHeight="1" x14ac:dyDescent="0.15">
      <c r="A19" s="77">
        <v>12</v>
      </c>
      <c r="B19" s="67" t="s">
        <v>17</v>
      </c>
      <c r="C19" s="73" t="str">
        <f>IF(AND('12.育児用施設'!D5="対象外",'12.育児用施設'!D12="対象外"),"対象外",IF(OR('12.育児用施設'!D5="",'12.育児用施設'!D12=""),"対象/対象外を判定してください",IF(AND('12.育児用施設'!D5="対象",N19&gt;=1),"空白のセルがあります",IF(AND('12.育児用施設'!D12="対象",O19&gt;=1),"空白のセルがあります",IF(AND('12.育児用施設'!D5="対象",D19&gt;=1),"不適合","適合")))))</f>
        <v>対象/対象外を判定してください</v>
      </c>
      <c r="D19" s="65">
        <f>COUNTIF('12.育児用施設'!D8:D9,"否")</f>
        <v>0</v>
      </c>
      <c r="N19" s="65">
        <f>COUNTIF('12.育児用施設'!D8:D9,"")</f>
        <v>2</v>
      </c>
      <c r="O19" s="65">
        <f>COUNTIF('12.育児用施設'!D15:D16,"")</f>
        <v>2</v>
      </c>
    </row>
    <row r="20" spans="1:16" s="65" customFormat="1" ht="35.1" customHeight="1" x14ac:dyDescent="0.15">
      <c r="A20" s="77">
        <v>13</v>
      </c>
      <c r="B20" s="67" t="s">
        <v>18</v>
      </c>
      <c r="C20" s="73" t="str">
        <f>IF('13.出入口'!D5="対象外","対象外",IF('13.出入口'!D5="","対象/対象外を判定してください",IF(N20&gt;=1,"空白のセルがあります",IF(AND('13.出入口'!D8="非該当",'13.出入口'!D9="非該当"),"非該当",IF(D20&gt;=1,"不適合","適合")))))</f>
        <v>対象/対象外を判定してください</v>
      </c>
      <c r="D20" s="65">
        <f>COUNTIF('13.出入口'!D8:D9,"否")</f>
        <v>0</v>
      </c>
      <c r="N20" s="65">
        <f>COUNTIF('13.出入口'!D8:D9,"")</f>
        <v>2</v>
      </c>
    </row>
    <row r="21" spans="1:16" s="65" customFormat="1" ht="35.1" customHeight="1" x14ac:dyDescent="0.15">
      <c r="A21" s="77">
        <v>14</v>
      </c>
      <c r="B21" s="67" t="s">
        <v>19</v>
      </c>
      <c r="C21" s="66" t="str">
        <f>IF('14.浴室等'!D5="対象外","対象外",IF('14.浴室等'!D5="","対象/対象外を判定してください",IF(N21&gt;=1,"空白のセルがあります",IF(D21&gt;=1,"不適合","適合"))))</f>
        <v>対象/対象外を判定してください</v>
      </c>
      <c r="D21" s="65">
        <f>COUNTIF('14.浴室等'!D8:D15,"否")</f>
        <v>0</v>
      </c>
      <c r="N21" s="65">
        <f>COUNTIF('14.浴室等'!D8:D15,"")</f>
        <v>8</v>
      </c>
    </row>
    <row r="22" spans="1:16" s="65" customFormat="1" ht="35.1" customHeight="1" x14ac:dyDescent="0.15">
      <c r="A22" s="77">
        <v>15</v>
      </c>
      <c r="B22" s="67" t="s">
        <v>20</v>
      </c>
      <c r="C22" s="73" t="str">
        <f>IF(AND('15.客席'!D5="対象外",'15.客席'!D20="対象外"),"対象外",IF(OR('15.客席'!D5="",'15.客席'!D20=""),"対象/対象外を判定してください",IF(AND('15.客席'!D5="対象",N22&gt;=1),"空白のセルがあります",IF(AND('15.客席'!D20="対象",O22&gt;=1),"空白のセルがあります",IF(D22&gt;=1,"不適合","適合")))))</f>
        <v>対象/対象外を判定してください</v>
      </c>
      <c r="D22" s="65">
        <f>COUNTIF('15.客席'!D8:D11,"否")</f>
        <v>0</v>
      </c>
      <c r="N22" s="65">
        <f>COUNTIF('15.客席'!D8:D11,"")+COUNTIF('15.客席'!D14:D17,"")</f>
        <v>8</v>
      </c>
      <c r="O22" s="65">
        <f>COUNTIF('15.客席'!D23,"")</f>
        <v>1</v>
      </c>
    </row>
    <row r="23" spans="1:16" s="65" customFormat="1" ht="35.1" customHeight="1" x14ac:dyDescent="0.15">
      <c r="A23" s="77">
        <v>16</v>
      </c>
      <c r="B23" s="67" t="s">
        <v>21</v>
      </c>
      <c r="C23" s="73" t="str">
        <f>IF(AND('16.カウンター等'!D5="対象外",'16.カウンター等'!D11="対象外"),"対象外",IF(OR('16.カウンター等'!D5="",'16.カウンター等'!D11=""),"対象/対象外を判定してください",IF(AND('16.カウンター等'!D5="対象",N23&gt;=1),"空白のセルがあります",IF(AND('16.カウンター等'!D11="対象",O23&gt;=1),"空白のセルがあります",IF(D23&gt;=1,"不適合","適合")))))</f>
        <v>対象/対象外を判定してください</v>
      </c>
      <c r="D23" s="65">
        <f>COUNTIF('16.カウンター等'!D8,"否")</f>
        <v>0</v>
      </c>
      <c r="N23" s="65">
        <f>COUNTIF('16.カウンター等'!D8,"")</f>
        <v>1</v>
      </c>
      <c r="O23" s="65">
        <f>COUNTIF('16.カウンター等'!D14,"")</f>
        <v>1</v>
      </c>
    </row>
    <row r="24" spans="1:16" s="65" customFormat="1" ht="35.1" customHeight="1" x14ac:dyDescent="0.15">
      <c r="A24" s="77">
        <v>17</v>
      </c>
      <c r="B24" s="67" t="s">
        <v>22</v>
      </c>
      <c r="C24" s="73" t="str">
        <f>IF('17.休憩設備'!D5="対象外","対象外",IF('17.休憩設備'!D5="","対象/対象外を判定してください",IF(N24&gt;=1,"空白のセルがあります",IF(D24&gt;=1,"不適合","適合"))))</f>
        <v>対象/対象外を判定してください</v>
      </c>
      <c r="D24" s="65">
        <f>COUNTIF('17.休憩設備'!D8:D9,"否")</f>
        <v>0</v>
      </c>
      <c r="N24" s="65">
        <f>COUNTIF('17.休憩設備'!D8:D9,"")</f>
        <v>2</v>
      </c>
    </row>
  </sheetData>
  <sheetProtection sheet="1" selectLockedCells="1"/>
  <mergeCells count="1">
    <mergeCell ref="A1:C1"/>
  </mergeCells>
  <phoneticPr fontId="4"/>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9"/>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7.625" style="3" customWidth="1"/>
    <col min="6" max="7" width="7.625" style="3" hidden="1" customWidth="1"/>
    <col min="8" max="8" width="7.625" style="3" customWidth="1"/>
    <col min="9" max="16384" width="9" style="3"/>
  </cols>
  <sheetData>
    <row r="1" spans="1:7" ht="29.25" customHeight="1" x14ac:dyDescent="0.15">
      <c r="A1" s="51" t="s">
        <v>187</v>
      </c>
      <c r="B1" s="52"/>
    </row>
    <row r="2" spans="1:7" ht="18.95" customHeight="1" x14ac:dyDescent="0.15">
      <c r="A2" s="102" t="s">
        <v>448</v>
      </c>
      <c r="B2" s="102"/>
      <c r="C2" s="82" t="str">
        <f>IF('表紙（建築物）'!C3="","",'表紙（建築物）'!C3)</f>
        <v/>
      </c>
      <c r="D2" s="54"/>
    </row>
    <row r="3" spans="1:7" ht="15" customHeight="1" x14ac:dyDescent="0.15">
      <c r="C3" s="54"/>
      <c r="D3" s="54"/>
    </row>
    <row r="4" spans="1:7" ht="14.25" customHeight="1" thickBot="1" x14ac:dyDescent="0.2">
      <c r="A4" s="55" t="s">
        <v>188</v>
      </c>
    </row>
    <row r="5" spans="1:7" ht="33.75" customHeight="1" thickBot="1" x14ac:dyDescent="0.2">
      <c r="A5" s="107" t="s">
        <v>0</v>
      </c>
      <c r="B5" s="108"/>
      <c r="C5" s="10" t="s">
        <v>189</v>
      </c>
      <c r="D5" s="33"/>
      <c r="F5" s="3" t="s">
        <v>196</v>
      </c>
      <c r="G5" s="3" t="s">
        <v>197</v>
      </c>
    </row>
    <row r="6" spans="1:7" s="35" customFormat="1" ht="9" customHeight="1" x14ac:dyDescent="0.15">
      <c r="A6" s="31"/>
      <c r="B6" s="31"/>
      <c r="C6" s="32"/>
      <c r="D6" s="56"/>
    </row>
    <row r="7" spans="1:7" ht="20.25" customHeight="1" thickBot="1" x14ac:dyDescent="0.2">
      <c r="A7" s="105" t="s">
        <v>1</v>
      </c>
      <c r="B7" s="106"/>
      <c r="C7" s="9" t="s">
        <v>221</v>
      </c>
      <c r="D7" s="57" t="s">
        <v>2</v>
      </c>
    </row>
    <row r="8" spans="1:7" ht="33" customHeight="1" x14ac:dyDescent="0.15">
      <c r="A8" s="103" t="s">
        <v>321</v>
      </c>
      <c r="B8" s="104"/>
      <c r="C8" s="11" t="s">
        <v>190</v>
      </c>
      <c r="D8" s="34"/>
      <c r="F8" s="3" t="s">
        <v>4</v>
      </c>
      <c r="G8" s="3" t="s">
        <v>5</v>
      </c>
    </row>
    <row r="9" spans="1:7" ht="44.25" customHeight="1" thickBot="1" x14ac:dyDescent="0.2">
      <c r="A9" s="103" t="s">
        <v>313</v>
      </c>
      <c r="B9" s="104"/>
      <c r="C9" s="11" t="s">
        <v>191</v>
      </c>
      <c r="D9" s="8"/>
      <c r="F9" s="3" t="s">
        <v>4</v>
      </c>
      <c r="G9" s="3" t="s">
        <v>5</v>
      </c>
    </row>
  </sheetData>
  <sheetProtection sheet="1" selectLockedCells="1"/>
  <mergeCells count="5">
    <mergeCell ref="A5:B5"/>
    <mergeCell ref="A8:B8"/>
    <mergeCell ref="A9:B9"/>
    <mergeCell ref="A7:B7"/>
    <mergeCell ref="A2:B2"/>
  </mergeCells>
  <phoneticPr fontId="4"/>
  <conditionalFormatting sqref="D8">
    <cfRule type="expression" dxfId="3" priority="3">
      <formula>$F$2=TRUE</formula>
    </cfRule>
    <cfRule type="expression" dxfId="2" priority="4">
      <formula>#REF!=TRUE</formula>
    </cfRule>
  </conditionalFormatting>
  <conditionalFormatting sqref="D8:D9">
    <cfRule type="expression" dxfId="1" priority="163">
      <formula>$D$5="非該当"</formula>
    </cfRule>
  </conditionalFormatting>
  <conditionalFormatting sqref="D8:D9">
    <cfRule type="expression" dxfId="0" priority="165">
      <formula>$D$5=$G$5</formula>
    </cfRule>
  </conditionalFormatting>
  <dataValidations count="4">
    <dataValidation type="list" allowBlank="1" showInputMessage="1" showErrorMessage="1" sqref="D5">
      <formula1>$F$5:$G$5</formula1>
    </dataValidation>
    <dataValidation type="list" allowBlank="1" showInputMessage="1" showErrorMessage="1" sqref="D6">
      <formula1>$F$6:$G$6</formula1>
    </dataValidation>
    <dataValidation type="list" allowBlank="1" showInputMessage="1" showErrorMessage="1" sqref="D9">
      <formula1>$F$9:$G$9</formula1>
    </dataValidation>
    <dataValidation type="list" allowBlank="1" showInputMessage="1" showErrorMessage="1" sqref="D8">
      <formula1>$F$8:$G$8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2"/>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5.375" style="3" customWidth="1"/>
    <col min="6" max="6" width="12.625" style="3" hidden="1" customWidth="1"/>
    <col min="7" max="7" width="11" style="3" hidden="1" customWidth="1"/>
    <col min="8" max="8" width="11.875" style="3" hidden="1" customWidth="1"/>
    <col min="9" max="9" width="9.75" style="3" hidden="1" customWidth="1"/>
    <col min="10" max="10" width="9" style="3" customWidth="1"/>
    <col min="11" max="16384" width="9" style="3"/>
  </cols>
  <sheetData>
    <row r="1" spans="1:13" ht="29.25" customHeight="1" x14ac:dyDescent="0.15">
      <c r="A1" s="51" t="s">
        <v>43</v>
      </c>
      <c r="B1" s="52"/>
    </row>
    <row r="2" spans="1:13" ht="18.95" customHeight="1" x14ac:dyDescent="0.15">
      <c r="A2" s="102" t="s">
        <v>448</v>
      </c>
      <c r="B2" s="102"/>
      <c r="C2" s="82" t="str">
        <f>IF('表紙（建築物）'!C3="","",'表紙（建築物）'!C3)</f>
        <v/>
      </c>
      <c r="D2" s="54"/>
      <c r="M2" s="4"/>
    </row>
    <row r="3" spans="1:13" ht="15" customHeight="1" x14ac:dyDescent="0.15">
      <c r="C3" s="54"/>
      <c r="D3" s="54"/>
      <c r="M3" s="4"/>
    </row>
    <row r="4" spans="1:13" ht="14.25" customHeight="1" thickBot="1" x14ac:dyDescent="0.2">
      <c r="A4" s="55" t="s">
        <v>44</v>
      </c>
    </row>
    <row r="5" spans="1:13" ht="33.75" customHeight="1" thickBot="1" x14ac:dyDescent="0.2">
      <c r="A5" s="107" t="s">
        <v>0</v>
      </c>
      <c r="B5" s="108"/>
      <c r="C5" s="10" t="s">
        <v>396</v>
      </c>
      <c r="D5" s="33"/>
      <c r="F5" s="3" t="s">
        <v>196</v>
      </c>
      <c r="G5" s="3" t="s">
        <v>197</v>
      </c>
    </row>
    <row r="6" spans="1:13" s="30" customFormat="1" ht="9" customHeight="1" x14ac:dyDescent="0.15">
      <c r="A6" s="31"/>
      <c r="B6" s="31"/>
      <c r="C6" s="32"/>
      <c r="D6" s="59"/>
    </row>
    <row r="7" spans="1:13" ht="21" customHeight="1" thickBot="1" x14ac:dyDescent="0.2">
      <c r="A7" s="105" t="s">
        <v>1</v>
      </c>
      <c r="B7" s="106"/>
      <c r="C7" s="9" t="s">
        <v>221</v>
      </c>
      <c r="D7" s="57" t="s">
        <v>2</v>
      </c>
    </row>
    <row r="8" spans="1:13" ht="45.75" customHeight="1" x14ac:dyDescent="0.15">
      <c r="A8" s="103" t="s">
        <v>222</v>
      </c>
      <c r="B8" s="104"/>
      <c r="C8" s="11" t="s">
        <v>45</v>
      </c>
      <c r="D8" s="34"/>
      <c r="F8" s="3" t="s">
        <v>4</v>
      </c>
      <c r="G8" s="3" t="s">
        <v>5</v>
      </c>
    </row>
    <row r="9" spans="1:13" ht="46.5" customHeight="1" x14ac:dyDescent="0.15">
      <c r="A9" s="109" t="s">
        <v>223</v>
      </c>
      <c r="B9" s="110"/>
      <c r="C9" s="11" t="s">
        <v>46</v>
      </c>
      <c r="D9" s="7"/>
      <c r="F9" s="3" t="s">
        <v>3</v>
      </c>
      <c r="G9" s="3" t="s">
        <v>4</v>
      </c>
      <c r="H9" s="3" t="s">
        <v>5</v>
      </c>
    </row>
    <row r="10" spans="1:13" ht="39.75" customHeight="1" x14ac:dyDescent="0.15">
      <c r="A10" s="111"/>
      <c r="B10" s="112"/>
      <c r="C10" s="11" t="s">
        <v>47</v>
      </c>
      <c r="D10" s="7"/>
      <c r="F10" s="3" t="s">
        <v>3</v>
      </c>
      <c r="G10" s="3" t="s">
        <v>4</v>
      </c>
      <c r="H10" s="3" t="s">
        <v>5</v>
      </c>
    </row>
    <row r="11" spans="1:13" ht="118.5" customHeight="1" x14ac:dyDescent="0.15">
      <c r="A11" s="103" t="s">
        <v>224</v>
      </c>
      <c r="B11" s="104"/>
      <c r="C11" s="11" t="s">
        <v>48</v>
      </c>
      <c r="D11" s="7"/>
      <c r="F11" s="3" t="s">
        <v>3</v>
      </c>
      <c r="G11" s="3" t="s">
        <v>4</v>
      </c>
      <c r="H11" s="4" t="s">
        <v>6</v>
      </c>
      <c r="I11" s="3" t="s">
        <v>5</v>
      </c>
    </row>
    <row r="12" spans="1:13" ht="42.75" customHeight="1" thickBot="1" x14ac:dyDescent="0.2">
      <c r="A12" s="103" t="s">
        <v>225</v>
      </c>
      <c r="B12" s="104"/>
      <c r="C12" s="11" t="s">
        <v>49</v>
      </c>
      <c r="D12" s="8"/>
      <c r="F12" s="3" t="s">
        <v>4</v>
      </c>
      <c r="G12" s="4" t="s">
        <v>6</v>
      </c>
      <c r="H12" s="3" t="s">
        <v>5</v>
      </c>
    </row>
    <row r="14" spans="1:13" ht="15" customHeight="1" thickBot="1" x14ac:dyDescent="0.2">
      <c r="A14" s="55" t="s">
        <v>449</v>
      </c>
      <c r="D14" s="92" t="s">
        <v>450</v>
      </c>
    </row>
    <row r="15" spans="1:13" ht="34.5" customHeight="1" thickBot="1" x14ac:dyDescent="0.2">
      <c r="A15" s="107" t="s">
        <v>0</v>
      </c>
      <c r="B15" s="108"/>
      <c r="C15" s="10" t="s">
        <v>397</v>
      </c>
      <c r="D15" s="33"/>
      <c r="F15" s="3" t="s">
        <v>196</v>
      </c>
      <c r="G15" s="3" t="s">
        <v>197</v>
      </c>
    </row>
    <row r="16" spans="1:13" s="30" customFormat="1" ht="9" customHeight="1" x14ac:dyDescent="0.15">
      <c r="A16" s="31"/>
      <c r="B16" s="31"/>
      <c r="C16" s="32"/>
      <c r="D16" s="59"/>
    </row>
    <row r="17" spans="1:8" ht="21" customHeight="1" thickBot="1" x14ac:dyDescent="0.2">
      <c r="A17" s="105" t="s">
        <v>1</v>
      </c>
      <c r="B17" s="106"/>
      <c r="C17" s="9" t="s">
        <v>221</v>
      </c>
      <c r="D17" s="57" t="s">
        <v>2</v>
      </c>
    </row>
    <row r="18" spans="1:8" ht="30" customHeight="1" x14ac:dyDescent="0.15">
      <c r="A18" s="103" t="s">
        <v>385</v>
      </c>
      <c r="B18" s="104"/>
      <c r="C18" s="14" t="s">
        <v>382</v>
      </c>
      <c r="D18" s="34"/>
      <c r="F18" s="3" t="s">
        <v>4</v>
      </c>
      <c r="G18" s="3" t="s">
        <v>5</v>
      </c>
    </row>
    <row r="19" spans="1:8" ht="42.75" customHeight="1" x14ac:dyDescent="0.15">
      <c r="A19" s="103" t="s">
        <v>226</v>
      </c>
      <c r="B19" s="104"/>
      <c r="C19" s="14" t="s">
        <v>50</v>
      </c>
      <c r="D19" s="71"/>
      <c r="F19" s="3" t="s">
        <v>4</v>
      </c>
      <c r="G19" s="3" t="s">
        <v>5</v>
      </c>
    </row>
    <row r="20" spans="1:8" ht="42" customHeight="1" x14ac:dyDescent="0.15">
      <c r="A20" s="109" t="s">
        <v>227</v>
      </c>
      <c r="B20" s="110"/>
      <c r="C20" s="14" t="s">
        <v>51</v>
      </c>
      <c r="D20" s="7"/>
      <c r="F20" s="3" t="s">
        <v>4</v>
      </c>
      <c r="G20" s="3" t="s">
        <v>5</v>
      </c>
    </row>
    <row r="21" spans="1:8" ht="42" customHeight="1" x14ac:dyDescent="0.15">
      <c r="A21" s="111"/>
      <c r="B21" s="112"/>
      <c r="C21" s="14" t="s">
        <v>52</v>
      </c>
      <c r="D21" s="13"/>
      <c r="F21" s="3" t="s">
        <v>4</v>
      </c>
      <c r="G21" s="3" t="s">
        <v>5</v>
      </c>
    </row>
    <row r="22" spans="1:8" ht="51.75" customHeight="1" thickBot="1" x14ac:dyDescent="0.2">
      <c r="A22" s="103" t="s">
        <v>228</v>
      </c>
      <c r="B22" s="104"/>
      <c r="C22" s="14" t="s">
        <v>53</v>
      </c>
      <c r="D22" s="8"/>
      <c r="F22" s="3" t="s">
        <v>3</v>
      </c>
      <c r="G22" s="3" t="s">
        <v>4</v>
      </c>
      <c r="H22" s="3" t="s">
        <v>5</v>
      </c>
    </row>
  </sheetData>
  <sheetProtection sheet="1" selectLockedCells="1"/>
  <mergeCells count="13">
    <mergeCell ref="A22:B22"/>
    <mergeCell ref="A20:B21"/>
    <mergeCell ref="A18:B18"/>
    <mergeCell ref="A7:B7"/>
    <mergeCell ref="A5:B5"/>
    <mergeCell ref="A8:B8"/>
    <mergeCell ref="A11:B11"/>
    <mergeCell ref="A9:B10"/>
    <mergeCell ref="A2:B2"/>
    <mergeCell ref="A12:B12"/>
    <mergeCell ref="A17:B17"/>
    <mergeCell ref="A15:B15"/>
    <mergeCell ref="A19:B19"/>
  </mergeCells>
  <phoneticPr fontId="4"/>
  <conditionalFormatting sqref="D8:D12">
    <cfRule type="expression" dxfId="156" priority="41">
      <formula>$D$5=$G$5</formula>
    </cfRule>
  </conditionalFormatting>
  <conditionalFormatting sqref="D19:D22">
    <cfRule type="expression" dxfId="155" priority="43">
      <formula>$D$15=$G$5</formula>
    </cfRule>
  </conditionalFormatting>
  <conditionalFormatting sqref="D18">
    <cfRule type="expression" dxfId="154" priority="2">
      <formula>$D$15=$G$5</formula>
    </cfRule>
  </conditionalFormatting>
  <conditionalFormatting sqref="F7">
    <cfRule type="containsErrors" dxfId="153" priority="1">
      <formula>ISERROR(F7)</formula>
    </cfRule>
  </conditionalFormatting>
  <dataValidations count="11">
    <dataValidation type="list" allowBlank="1" showInputMessage="1" showErrorMessage="1" sqref="D5:D6 D16">
      <formula1>$F$5:$G$5</formula1>
    </dataValidation>
    <dataValidation type="list" allowBlank="1" showInputMessage="1" showErrorMessage="1" sqref="D22">
      <formula1>$F$22:$H$22</formula1>
    </dataValidation>
    <dataValidation type="list" allowBlank="1" showInputMessage="1" showErrorMessage="1" sqref="D8">
      <formula1>$F$8:$G$8</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$F$11:$I$11</formula1>
    </dataValidation>
    <dataValidation type="list" allowBlank="1" showInputMessage="1" showErrorMessage="1" sqref="D12">
      <formula1>$F$12:$H$12</formula1>
    </dataValidation>
    <dataValidation type="list" allowBlank="1" showInputMessage="1" showErrorMessage="1" sqref="D15">
      <formula1>$F$15:$G$15</formula1>
    </dataValidation>
    <dataValidation type="list" allowBlank="1" showInputMessage="1" showErrorMessage="1" sqref="D18:D19">
      <formula1>$F$19:$G$19</formula1>
    </dataValidation>
    <dataValidation type="list" allowBlank="1" showInputMessage="1" showErrorMessage="1" sqref="D20">
      <formula1>$F$20:$G$20</formula1>
    </dataValidation>
    <dataValidation type="list" allowBlank="1" showInputMessage="1" showErrorMessage="1" sqref="D21">
      <formula1>$F$21:$G$21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13"/>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5" style="3" customWidth="1"/>
    <col min="4" max="4" width="15.75" style="53" customWidth="1"/>
    <col min="5" max="5" width="14.375" style="3" customWidth="1"/>
    <col min="6" max="8" width="19.875" style="3" hidden="1" customWidth="1"/>
    <col min="9" max="10" width="14" style="3" customWidth="1"/>
    <col min="11" max="16384" width="9" style="3"/>
  </cols>
  <sheetData>
    <row r="1" spans="1:14" ht="29.25" customHeight="1" x14ac:dyDescent="0.15">
      <c r="A1" s="51" t="s">
        <v>37</v>
      </c>
      <c r="B1" s="52"/>
    </row>
    <row r="2" spans="1:14" ht="18.95" customHeight="1" x14ac:dyDescent="0.15">
      <c r="A2" s="102" t="s">
        <v>448</v>
      </c>
      <c r="B2" s="102"/>
      <c r="C2" s="82" t="str">
        <f>IF('表紙（建築物）'!C3="","",'表紙（建築物）'!C3)</f>
        <v/>
      </c>
      <c r="D2" s="54"/>
    </row>
    <row r="3" spans="1:14" ht="15.75" customHeight="1" x14ac:dyDescent="0.15">
      <c r="C3" s="54"/>
      <c r="D3" s="54"/>
    </row>
    <row r="4" spans="1:14" ht="14.25" customHeight="1" thickBot="1" x14ac:dyDescent="0.2">
      <c r="A4" s="55" t="s">
        <v>40</v>
      </c>
      <c r="N4" s="4"/>
    </row>
    <row r="5" spans="1:14" ht="33.75" customHeight="1" thickBot="1" x14ac:dyDescent="0.2">
      <c r="A5" s="107" t="s">
        <v>0</v>
      </c>
      <c r="B5" s="108"/>
      <c r="C5" s="10" t="s">
        <v>398</v>
      </c>
      <c r="D5" s="33"/>
      <c r="F5" s="3" t="s">
        <v>196</v>
      </c>
      <c r="G5" s="3" t="s">
        <v>197</v>
      </c>
    </row>
    <row r="6" spans="1:14" ht="16.5" customHeight="1" x14ac:dyDescent="0.15">
      <c r="A6" s="31"/>
      <c r="B6" s="31"/>
      <c r="C6" s="32"/>
      <c r="D6" s="59"/>
    </row>
    <row r="7" spans="1:14" ht="21" customHeight="1" thickBot="1" x14ac:dyDescent="0.2">
      <c r="A7" s="105" t="s">
        <v>1</v>
      </c>
      <c r="B7" s="106"/>
      <c r="C7" s="9" t="s">
        <v>221</v>
      </c>
      <c r="D7" s="57" t="s">
        <v>2</v>
      </c>
    </row>
    <row r="8" spans="1:14" ht="48" customHeight="1" x14ac:dyDescent="0.15">
      <c r="A8" s="103" t="s">
        <v>222</v>
      </c>
      <c r="B8" s="104"/>
      <c r="C8" s="11" t="s">
        <v>41</v>
      </c>
      <c r="D8" s="34"/>
      <c r="F8" s="3" t="s">
        <v>4</v>
      </c>
      <c r="G8" s="3" t="s">
        <v>5</v>
      </c>
    </row>
    <row r="9" spans="1:14" ht="48" customHeight="1" x14ac:dyDescent="0.15">
      <c r="A9" s="103" t="s">
        <v>229</v>
      </c>
      <c r="B9" s="104"/>
      <c r="C9" s="11" t="s">
        <v>198</v>
      </c>
      <c r="D9" s="7"/>
      <c r="F9" s="3" t="s">
        <v>4</v>
      </c>
      <c r="G9" s="3" t="s">
        <v>5</v>
      </c>
    </row>
    <row r="10" spans="1:14" ht="47.25" customHeight="1" x14ac:dyDescent="0.15">
      <c r="A10" s="103" t="s">
        <v>230</v>
      </c>
      <c r="B10" s="104"/>
      <c r="C10" s="11" t="s">
        <v>42</v>
      </c>
      <c r="D10" s="7"/>
      <c r="F10" s="3" t="s">
        <v>4</v>
      </c>
      <c r="G10" s="3" t="s">
        <v>5</v>
      </c>
    </row>
    <row r="11" spans="1:14" ht="27" customHeight="1" x14ac:dyDescent="0.15">
      <c r="A11" s="103" t="s">
        <v>231</v>
      </c>
      <c r="B11" s="104"/>
      <c r="C11" s="11" t="s">
        <v>199</v>
      </c>
      <c r="D11" s="7"/>
      <c r="F11" s="3" t="s">
        <v>4</v>
      </c>
      <c r="G11" s="3" t="s">
        <v>5</v>
      </c>
    </row>
    <row r="12" spans="1:14" ht="27" customHeight="1" x14ac:dyDescent="0.15">
      <c r="A12" s="103" t="s">
        <v>232</v>
      </c>
      <c r="B12" s="104"/>
      <c r="C12" s="11" t="s">
        <v>324</v>
      </c>
      <c r="D12" s="7"/>
      <c r="F12" s="3" t="s">
        <v>4</v>
      </c>
      <c r="G12" s="3" t="s">
        <v>5</v>
      </c>
    </row>
    <row r="13" spans="1:14" ht="108" customHeight="1" thickBot="1" x14ac:dyDescent="0.2">
      <c r="A13" s="103" t="s">
        <v>233</v>
      </c>
      <c r="B13" s="104"/>
      <c r="C13" s="11" t="s">
        <v>325</v>
      </c>
      <c r="D13" s="8"/>
      <c r="F13" s="3" t="s">
        <v>4</v>
      </c>
      <c r="G13" s="4" t="s">
        <v>6</v>
      </c>
      <c r="H13" s="3" t="s">
        <v>5</v>
      </c>
    </row>
  </sheetData>
  <sheetProtection sheet="1" selectLockedCells="1"/>
  <mergeCells count="9">
    <mergeCell ref="A2:B2"/>
    <mergeCell ref="A12:B12"/>
    <mergeCell ref="A13:B13"/>
    <mergeCell ref="A7:B7"/>
    <mergeCell ref="A5:B5"/>
    <mergeCell ref="A8:B8"/>
    <mergeCell ref="A9:B9"/>
    <mergeCell ref="A10:B10"/>
    <mergeCell ref="A11:B11"/>
  </mergeCells>
  <phoneticPr fontId="4"/>
  <conditionalFormatting sqref="D8:D10">
    <cfRule type="expression" dxfId="152" priority="7">
      <formula>$F$2=TRUE</formula>
    </cfRule>
    <cfRule type="expression" dxfId="151" priority="8">
      <formula>#REF!=TRUE</formula>
    </cfRule>
  </conditionalFormatting>
  <conditionalFormatting sqref="D8:D13">
    <cfRule type="expression" dxfId="150" priority="42">
      <formula>$D$5="非該当"</formula>
    </cfRule>
  </conditionalFormatting>
  <conditionalFormatting sqref="D8:D13">
    <cfRule type="expression" dxfId="149" priority="45">
      <formula>$D$5=$G$5</formula>
    </cfRule>
  </conditionalFormatting>
  <dataValidations count="7">
    <dataValidation type="list" allowBlank="1" showInputMessage="1" showErrorMessage="1" sqref="D5:D6">
      <formula1>$F$5:$G$5</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1">
      <formula1>$F$11:$G$11</formula1>
    </dataValidation>
    <dataValidation type="list" allowBlank="1" showInputMessage="1" showErrorMessage="1" sqref="D12">
      <formula1>$F$12:$G$12</formula1>
    </dataValidation>
    <dataValidation type="list" allowBlank="1" showInputMessage="1" showErrorMessage="1" sqref="D13">
      <formula1>$F$13:$H$13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9.5" style="3" customWidth="1"/>
    <col min="6" max="8" width="9.5" style="3" hidden="1" customWidth="1"/>
    <col min="9" max="9" width="9.5" style="3" customWidth="1"/>
    <col min="10" max="16384" width="9" style="3"/>
  </cols>
  <sheetData>
    <row r="1" spans="1:12" ht="29.25" customHeight="1" x14ac:dyDescent="0.15">
      <c r="A1" s="51" t="s">
        <v>38</v>
      </c>
      <c r="B1" s="52"/>
    </row>
    <row r="2" spans="1:12" ht="18.95" customHeight="1" x14ac:dyDescent="0.15">
      <c r="A2" s="102" t="s">
        <v>448</v>
      </c>
      <c r="B2" s="102"/>
      <c r="C2" s="82" t="str">
        <f>IF('表紙（建築物）'!C3="","",'表紙（建築物）'!C3)</f>
        <v/>
      </c>
      <c r="D2" s="54"/>
    </row>
    <row r="3" spans="1:12" ht="17.25" customHeight="1" x14ac:dyDescent="0.15">
      <c r="C3" s="54"/>
      <c r="D3" s="54"/>
    </row>
    <row r="4" spans="1:12" ht="14.25" customHeight="1" thickBot="1" x14ac:dyDescent="0.2">
      <c r="A4" s="55" t="s">
        <v>29</v>
      </c>
      <c r="L4" s="4"/>
    </row>
    <row r="5" spans="1:12" ht="33.75" customHeight="1" thickBot="1" x14ac:dyDescent="0.2">
      <c r="A5" s="107" t="s">
        <v>0</v>
      </c>
      <c r="B5" s="108"/>
      <c r="C5" s="10" t="s">
        <v>399</v>
      </c>
      <c r="D5" s="33"/>
      <c r="F5" s="3" t="s">
        <v>196</v>
      </c>
      <c r="G5" s="3" t="s">
        <v>197</v>
      </c>
    </row>
    <row r="6" spans="1:12" s="30" customFormat="1" ht="9" customHeight="1" x14ac:dyDescent="0.15">
      <c r="A6" s="31"/>
      <c r="B6" s="31"/>
      <c r="C6" s="32"/>
      <c r="D6" s="59"/>
    </row>
    <row r="7" spans="1:12" ht="21" customHeight="1" thickBot="1" x14ac:dyDescent="0.2">
      <c r="A7" s="105" t="s">
        <v>1</v>
      </c>
      <c r="B7" s="106"/>
      <c r="C7" s="9" t="s">
        <v>221</v>
      </c>
      <c r="D7" s="57" t="s">
        <v>2</v>
      </c>
    </row>
    <row r="8" spans="1:12" ht="61.5" customHeight="1" x14ac:dyDescent="0.15">
      <c r="A8" s="103" t="s">
        <v>234</v>
      </c>
      <c r="B8" s="104"/>
      <c r="C8" s="11" t="s">
        <v>30</v>
      </c>
      <c r="D8" s="34"/>
      <c r="F8" s="3" t="s">
        <v>3</v>
      </c>
      <c r="G8" s="3" t="s">
        <v>4</v>
      </c>
      <c r="H8" s="3" t="s">
        <v>5</v>
      </c>
    </row>
    <row r="9" spans="1:12" ht="35.25" customHeight="1" x14ac:dyDescent="0.15">
      <c r="A9" s="103" t="s">
        <v>235</v>
      </c>
      <c r="B9" s="104"/>
      <c r="C9" s="11" t="s">
        <v>31</v>
      </c>
      <c r="D9" s="7"/>
      <c r="F9" s="3" t="s">
        <v>4</v>
      </c>
      <c r="G9" s="3" t="s">
        <v>5</v>
      </c>
    </row>
    <row r="10" spans="1:12" ht="47.25" customHeight="1" x14ac:dyDescent="0.15">
      <c r="A10" s="103" t="s">
        <v>236</v>
      </c>
      <c r="B10" s="104"/>
      <c r="C10" s="11" t="s">
        <v>32</v>
      </c>
      <c r="D10" s="7"/>
      <c r="F10" s="3" t="s">
        <v>4</v>
      </c>
      <c r="G10" s="3" t="s">
        <v>5</v>
      </c>
    </row>
    <row r="11" spans="1:12" ht="27" customHeight="1" x14ac:dyDescent="0.15">
      <c r="A11" s="103" t="s">
        <v>237</v>
      </c>
      <c r="B11" s="104"/>
      <c r="C11" s="11" t="s">
        <v>33</v>
      </c>
      <c r="D11" s="7"/>
      <c r="F11" s="3" t="s">
        <v>4</v>
      </c>
      <c r="G11" s="3" t="s">
        <v>5</v>
      </c>
    </row>
    <row r="12" spans="1:12" ht="144.75" customHeight="1" thickBot="1" x14ac:dyDescent="0.2">
      <c r="A12" s="103" t="s">
        <v>238</v>
      </c>
      <c r="B12" s="104"/>
      <c r="C12" s="18" t="s">
        <v>326</v>
      </c>
      <c r="D12" s="8"/>
      <c r="F12" s="3" t="s">
        <v>4</v>
      </c>
      <c r="G12" s="4" t="s">
        <v>6</v>
      </c>
      <c r="H12" s="3" t="s">
        <v>5</v>
      </c>
    </row>
    <row r="14" spans="1:12" ht="15" customHeight="1" thickBot="1" x14ac:dyDescent="0.2">
      <c r="A14" s="55" t="s">
        <v>451</v>
      </c>
      <c r="D14" s="92" t="s">
        <v>450</v>
      </c>
    </row>
    <row r="15" spans="1:12" ht="42.75" customHeight="1" thickBot="1" x14ac:dyDescent="0.2">
      <c r="A15" s="107" t="s">
        <v>0</v>
      </c>
      <c r="B15" s="108"/>
      <c r="C15" s="10" t="s">
        <v>400</v>
      </c>
      <c r="D15" s="33"/>
      <c r="F15" s="3" t="s">
        <v>196</v>
      </c>
      <c r="G15" s="3" t="s">
        <v>197</v>
      </c>
    </row>
    <row r="16" spans="1:12" s="30" customFormat="1" ht="9" customHeight="1" x14ac:dyDescent="0.15">
      <c r="A16" s="31"/>
      <c r="B16" s="31"/>
      <c r="C16" s="32"/>
      <c r="D16" s="59"/>
    </row>
    <row r="17" spans="1:8" ht="21" customHeight="1" thickBot="1" x14ac:dyDescent="0.2">
      <c r="A17" s="105" t="s">
        <v>1</v>
      </c>
      <c r="B17" s="106"/>
      <c r="C17" s="9" t="s">
        <v>221</v>
      </c>
      <c r="D17" s="57" t="s">
        <v>2</v>
      </c>
    </row>
    <row r="18" spans="1:8" ht="30" customHeight="1" x14ac:dyDescent="0.15">
      <c r="A18" s="103" t="s">
        <v>385</v>
      </c>
      <c r="B18" s="104"/>
      <c r="C18" s="14" t="s">
        <v>383</v>
      </c>
      <c r="D18" s="34"/>
      <c r="F18" s="3" t="s">
        <v>4</v>
      </c>
      <c r="G18" s="3" t="s">
        <v>5</v>
      </c>
      <c r="H18" s="4"/>
    </row>
    <row r="19" spans="1:8" ht="54" customHeight="1" x14ac:dyDescent="0.15">
      <c r="A19" s="103" t="s">
        <v>226</v>
      </c>
      <c r="B19" s="104"/>
      <c r="C19" s="14" t="s">
        <v>34</v>
      </c>
      <c r="D19" s="80"/>
      <c r="F19" s="3" t="s">
        <v>4</v>
      </c>
      <c r="G19" s="3" t="s">
        <v>5</v>
      </c>
      <c r="H19" s="4"/>
    </row>
    <row r="20" spans="1:8" ht="48.75" customHeight="1" x14ac:dyDescent="0.15">
      <c r="A20" s="103" t="s">
        <v>239</v>
      </c>
      <c r="B20" s="104"/>
      <c r="C20" s="14" t="s">
        <v>35</v>
      </c>
      <c r="D20" s="7"/>
      <c r="F20" s="3" t="s">
        <v>4</v>
      </c>
      <c r="G20" s="4" t="s">
        <v>6</v>
      </c>
      <c r="H20" s="3" t="s">
        <v>5</v>
      </c>
    </row>
    <row r="21" spans="1:8" ht="51.75" customHeight="1" thickBot="1" x14ac:dyDescent="0.2">
      <c r="A21" s="103" t="s">
        <v>240</v>
      </c>
      <c r="B21" s="104"/>
      <c r="C21" s="14" t="s">
        <v>36</v>
      </c>
      <c r="D21" s="8"/>
      <c r="F21" s="3" t="s">
        <v>3</v>
      </c>
      <c r="G21" s="3" t="s">
        <v>4</v>
      </c>
      <c r="H21" s="3" t="s">
        <v>5</v>
      </c>
    </row>
  </sheetData>
  <sheetProtection sheet="1" selectLockedCells="1"/>
  <mergeCells count="14">
    <mergeCell ref="A20:B20"/>
    <mergeCell ref="A21:B21"/>
    <mergeCell ref="A15:B15"/>
    <mergeCell ref="A19:B19"/>
    <mergeCell ref="A7:B7"/>
    <mergeCell ref="A18:B18"/>
    <mergeCell ref="A2:B2"/>
    <mergeCell ref="A5:B5"/>
    <mergeCell ref="A8:B8"/>
    <mergeCell ref="A12:B12"/>
    <mergeCell ref="A17:B17"/>
    <mergeCell ref="A9:B9"/>
    <mergeCell ref="A10:B10"/>
    <mergeCell ref="A11:B11"/>
  </mergeCells>
  <phoneticPr fontId="4"/>
  <conditionalFormatting sqref="D8:D10">
    <cfRule type="expression" dxfId="148" priority="22">
      <formula>$F$2=TRUE</formula>
    </cfRule>
    <cfRule type="expression" dxfId="147" priority="23">
      <formula>#REF!=TRUE</formula>
    </cfRule>
  </conditionalFormatting>
  <conditionalFormatting sqref="D19:D21">
    <cfRule type="expression" dxfId="146" priority="18">
      <formula>$F$2=TRUE</formula>
    </cfRule>
    <cfRule type="expression" dxfId="145" priority="19">
      <formula>#REF!=TRUE</formula>
    </cfRule>
  </conditionalFormatting>
  <conditionalFormatting sqref="D8:D12">
    <cfRule type="expression" dxfId="144" priority="50">
      <formula>$D$5=$G$5</formula>
    </cfRule>
    <cfRule type="expression" dxfId="143" priority="51">
      <formula>$D$5="非該当"</formula>
    </cfRule>
  </conditionalFormatting>
  <conditionalFormatting sqref="D19:D21">
    <cfRule type="expression" dxfId="142" priority="54">
      <formula>$D$15=$G$5</formula>
    </cfRule>
    <cfRule type="expression" dxfId="141" priority="55">
      <formula>$D$5="非該当"</formula>
    </cfRule>
  </conditionalFormatting>
  <conditionalFormatting sqref="D18">
    <cfRule type="expression" dxfId="140" priority="1">
      <formula>$F$2=TRUE</formula>
    </cfRule>
    <cfRule type="expression" dxfId="139" priority="2">
      <formula>#REF!=TRUE</formula>
    </cfRule>
  </conditionalFormatting>
  <conditionalFormatting sqref="D18">
    <cfRule type="expression" dxfId="138" priority="3">
      <formula>$D$15=$G$5</formula>
    </cfRule>
    <cfRule type="expression" dxfId="137" priority="4">
      <formula>$D$5="非該当"</formula>
    </cfRule>
  </conditionalFormatting>
  <dataValidations count="10">
    <dataValidation type="list" allowBlank="1" showInputMessage="1" showErrorMessage="1" sqref="D5:D6 D16">
      <formula1>$F$5:$G$5</formula1>
    </dataValidation>
    <dataValidation type="list" allowBlank="1" showInputMessage="1" showErrorMessage="1" sqref="D21">
      <formula1>$F$21:$H$21</formula1>
    </dataValidation>
    <dataValidation type="list" allowBlank="1" showInputMessage="1" showErrorMessage="1" sqref="D8">
      <formula1>$F$8:$H$8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1">
      <formula1>$F$11:$G$11</formula1>
    </dataValidation>
    <dataValidation type="list" allowBlank="1" showInputMessage="1" showErrorMessage="1" sqref="D15">
      <formula1>$F$15:$G$15</formula1>
    </dataValidation>
    <dataValidation type="list" allowBlank="1" showInputMessage="1" showErrorMessage="1" sqref="D18:D19">
      <formula1>$F$19:$G$19</formula1>
    </dataValidation>
    <dataValidation type="list" allowBlank="1" showInputMessage="1" showErrorMessage="1" sqref="D20">
      <formula1>$F$20:$H$20</formula1>
    </dataValidation>
    <dataValidation type="list" allowBlank="1" showInputMessage="1" showErrorMessage="1" sqref="D12">
      <formula1>$F$12:$H$12</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75" style="53" customWidth="1"/>
    <col min="5" max="5" width="7.25" style="3" customWidth="1"/>
    <col min="6" max="9" width="7.25" style="3" hidden="1" customWidth="1"/>
    <col min="10" max="10" width="7.25" style="3" customWidth="1"/>
    <col min="11" max="16384" width="9" style="3"/>
  </cols>
  <sheetData>
    <row r="1" spans="1:13" ht="29.25" customHeight="1" x14ac:dyDescent="0.15">
      <c r="A1" s="51" t="s">
        <v>54</v>
      </c>
      <c r="B1" s="52"/>
    </row>
    <row r="2" spans="1:13" ht="18.95" customHeight="1" x14ac:dyDescent="0.15">
      <c r="A2" s="113" t="s">
        <v>448</v>
      </c>
      <c r="B2" s="113"/>
      <c r="C2" s="82" t="str">
        <f>IF('表紙（建築物）'!C3="","",'表紙（建築物）'!C3)</f>
        <v/>
      </c>
      <c r="D2" s="54"/>
    </row>
    <row r="3" spans="1:13" ht="18.75" customHeight="1" x14ac:dyDescent="0.15">
      <c r="C3" s="54"/>
      <c r="D3" s="54"/>
    </row>
    <row r="4" spans="1:13" ht="14.25" thickBot="1" x14ac:dyDescent="0.2">
      <c r="A4" s="55" t="s">
        <v>341</v>
      </c>
    </row>
    <row r="5" spans="1:13" ht="84.75" customHeight="1" thickBot="1" x14ac:dyDescent="0.2">
      <c r="A5" s="107" t="s">
        <v>0</v>
      </c>
      <c r="B5" s="108"/>
      <c r="C5" s="10" t="s">
        <v>380</v>
      </c>
      <c r="D5" s="33"/>
      <c r="F5" s="3" t="s">
        <v>196</v>
      </c>
      <c r="G5" s="3" t="s">
        <v>197</v>
      </c>
      <c r="M5" s="4"/>
    </row>
    <row r="6" spans="1:13" s="35" customFormat="1" ht="9" customHeight="1" x14ac:dyDescent="0.15">
      <c r="A6" s="31"/>
      <c r="B6" s="31"/>
      <c r="C6" s="32"/>
      <c r="D6" s="56"/>
    </row>
    <row r="7" spans="1:13" ht="21" customHeight="1" thickBot="1" x14ac:dyDescent="0.2">
      <c r="A7" s="105" t="s">
        <v>1</v>
      </c>
      <c r="B7" s="106"/>
      <c r="C7" s="9" t="s">
        <v>221</v>
      </c>
      <c r="D7" s="57" t="s">
        <v>2</v>
      </c>
    </row>
    <row r="8" spans="1:13" ht="39" customHeight="1" x14ac:dyDescent="0.15">
      <c r="A8" s="103" t="s">
        <v>241</v>
      </c>
      <c r="B8" s="104"/>
      <c r="C8" s="11" t="s">
        <v>55</v>
      </c>
      <c r="D8" s="34"/>
      <c r="F8" s="3" t="s">
        <v>4</v>
      </c>
      <c r="G8" s="3" t="s">
        <v>5</v>
      </c>
      <c r="H8" s="4"/>
    </row>
    <row r="9" spans="1:13" ht="53.25" customHeight="1" x14ac:dyDescent="0.15">
      <c r="A9" s="103" t="s">
        <v>242</v>
      </c>
      <c r="B9" s="104"/>
      <c r="C9" s="11" t="s">
        <v>56</v>
      </c>
      <c r="D9" s="7"/>
      <c r="F9" s="3" t="s">
        <v>4</v>
      </c>
      <c r="G9" s="3" t="s">
        <v>5</v>
      </c>
    </row>
    <row r="10" spans="1:13" ht="32.25" customHeight="1" x14ac:dyDescent="0.15">
      <c r="A10" s="103" t="s">
        <v>243</v>
      </c>
      <c r="B10" s="104"/>
      <c r="C10" s="11" t="s">
        <v>57</v>
      </c>
      <c r="D10" s="7"/>
      <c r="F10" s="3" t="s">
        <v>4</v>
      </c>
      <c r="G10" s="3" t="s">
        <v>5</v>
      </c>
    </row>
    <row r="11" spans="1:13" ht="39" customHeight="1" x14ac:dyDescent="0.15">
      <c r="A11" s="103" t="s">
        <v>244</v>
      </c>
      <c r="B11" s="104"/>
      <c r="C11" s="11" t="s">
        <v>58</v>
      </c>
      <c r="D11" s="7"/>
      <c r="F11" s="3" t="s">
        <v>3</v>
      </c>
      <c r="G11" s="3" t="s">
        <v>4</v>
      </c>
      <c r="H11" s="3" t="s">
        <v>5</v>
      </c>
    </row>
    <row r="12" spans="1:13" ht="39" customHeight="1" x14ac:dyDescent="0.15">
      <c r="A12" s="103"/>
      <c r="B12" s="104"/>
      <c r="C12" s="11" t="s">
        <v>59</v>
      </c>
      <c r="D12" s="7"/>
      <c r="F12" s="3" t="s">
        <v>3</v>
      </c>
      <c r="G12" s="3" t="s">
        <v>4</v>
      </c>
      <c r="H12" s="3" t="s">
        <v>5</v>
      </c>
    </row>
    <row r="13" spans="1:13" ht="39" customHeight="1" x14ac:dyDescent="0.15">
      <c r="A13" s="103" t="s">
        <v>245</v>
      </c>
      <c r="B13" s="104"/>
      <c r="C13" s="11" t="s">
        <v>60</v>
      </c>
      <c r="D13" s="7"/>
      <c r="F13" s="3" t="s">
        <v>4</v>
      </c>
      <c r="G13" s="3" t="s">
        <v>5</v>
      </c>
    </row>
    <row r="14" spans="1:13" ht="39" customHeight="1" x14ac:dyDescent="0.15">
      <c r="A14" s="103" t="s">
        <v>246</v>
      </c>
      <c r="B14" s="104"/>
      <c r="C14" s="11" t="s">
        <v>61</v>
      </c>
      <c r="D14" s="7"/>
      <c r="F14" s="3" t="s">
        <v>4</v>
      </c>
      <c r="G14" s="3" t="s">
        <v>5</v>
      </c>
    </row>
    <row r="15" spans="1:13" ht="87.75" customHeight="1" thickBot="1" x14ac:dyDescent="0.2">
      <c r="A15" s="103" t="s">
        <v>247</v>
      </c>
      <c r="B15" s="104"/>
      <c r="C15" s="11" t="s">
        <v>62</v>
      </c>
      <c r="D15" s="8"/>
      <c r="F15" s="3" t="s">
        <v>4</v>
      </c>
      <c r="G15" s="3" t="s">
        <v>5</v>
      </c>
    </row>
    <row r="17" spans="1:8" ht="14.25" thickBot="1" x14ac:dyDescent="0.2">
      <c r="A17" s="55" t="s">
        <v>342</v>
      </c>
    </row>
    <row r="18" spans="1:8" ht="66" customHeight="1" x14ac:dyDescent="0.15">
      <c r="A18" s="114" t="s">
        <v>0</v>
      </c>
      <c r="B18" s="115"/>
      <c r="C18" s="17" t="s">
        <v>378</v>
      </c>
      <c r="D18" s="120"/>
      <c r="F18" s="3" t="s">
        <v>196</v>
      </c>
      <c r="G18" s="3" t="s">
        <v>197</v>
      </c>
    </row>
    <row r="19" spans="1:8" ht="66" customHeight="1" x14ac:dyDescent="0.15">
      <c r="A19" s="116"/>
      <c r="B19" s="117"/>
      <c r="C19" s="17" t="s">
        <v>379</v>
      </c>
      <c r="D19" s="121"/>
    </row>
    <row r="20" spans="1:8" ht="66" customHeight="1" thickBot="1" x14ac:dyDescent="0.2">
      <c r="A20" s="118"/>
      <c r="B20" s="119"/>
      <c r="C20" s="10" t="s">
        <v>381</v>
      </c>
      <c r="D20" s="122"/>
    </row>
    <row r="21" spans="1:8" s="30" customFormat="1" ht="9" customHeight="1" x14ac:dyDescent="0.15">
      <c r="A21" s="31"/>
      <c r="B21" s="31"/>
      <c r="C21" s="32"/>
      <c r="D21" s="38"/>
    </row>
    <row r="22" spans="1:8" ht="21" customHeight="1" thickBot="1" x14ac:dyDescent="0.2">
      <c r="A22" s="105" t="s">
        <v>1</v>
      </c>
      <c r="B22" s="106"/>
      <c r="C22" s="9" t="s">
        <v>221</v>
      </c>
      <c r="D22" s="57" t="s">
        <v>2</v>
      </c>
    </row>
    <row r="23" spans="1:8" ht="39" customHeight="1" x14ac:dyDescent="0.15">
      <c r="A23" s="103" t="s">
        <v>241</v>
      </c>
      <c r="B23" s="104"/>
      <c r="C23" s="11" t="s">
        <v>63</v>
      </c>
      <c r="D23" s="34"/>
      <c r="F23" s="3" t="s">
        <v>4</v>
      </c>
      <c r="G23" s="3" t="s">
        <v>5</v>
      </c>
      <c r="H23" s="4"/>
    </row>
    <row r="24" spans="1:8" ht="53.25" customHeight="1" x14ac:dyDescent="0.15">
      <c r="A24" s="103" t="s">
        <v>242</v>
      </c>
      <c r="B24" s="104"/>
      <c r="C24" s="11" t="s">
        <v>64</v>
      </c>
      <c r="D24" s="7"/>
      <c r="F24" s="3" t="s">
        <v>4</v>
      </c>
      <c r="G24" s="3" t="s">
        <v>5</v>
      </c>
    </row>
    <row r="25" spans="1:8" ht="40.5" customHeight="1" x14ac:dyDescent="0.15">
      <c r="A25" s="103" t="s">
        <v>243</v>
      </c>
      <c r="B25" s="104"/>
      <c r="C25" s="11" t="s">
        <v>65</v>
      </c>
      <c r="D25" s="7"/>
      <c r="F25" s="3" t="s">
        <v>4</v>
      </c>
      <c r="G25" s="3" t="s">
        <v>5</v>
      </c>
    </row>
    <row r="26" spans="1:8" ht="51.75" customHeight="1" x14ac:dyDescent="0.15">
      <c r="A26" s="103" t="s">
        <v>244</v>
      </c>
      <c r="B26" s="104"/>
      <c r="C26" s="11" t="s">
        <v>66</v>
      </c>
      <c r="D26" s="7"/>
      <c r="F26" s="3" t="s">
        <v>3</v>
      </c>
      <c r="G26" s="3" t="s">
        <v>4</v>
      </c>
      <c r="H26" s="3" t="s">
        <v>5</v>
      </c>
    </row>
    <row r="27" spans="1:8" ht="39" customHeight="1" x14ac:dyDescent="0.15">
      <c r="A27" s="103" t="s">
        <v>245</v>
      </c>
      <c r="B27" s="104"/>
      <c r="C27" s="11" t="s">
        <v>67</v>
      </c>
      <c r="D27" s="7"/>
      <c r="F27" s="3" t="s">
        <v>4</v>
      </c>
      <c r="G27" s="3" t="s">
        <v>5</v>
      </c>
      <c r="H27" s="4"/>
    </row>
    <row r="28" spans="1:8" ht="96.75" customHeight="1" thickBot="1" x14ac:dyDescent="0.2">
      <c r="A28" s="103" t="s">
        <v>256</v>
      </c>
      <c r="B28" s="104"/>
      <c r="C28" s="11" t="s">
        <v>62</v>
      </c>
      <c r="D28" s="8"/>
      <c r="F28" s="3" t="s">
        <v>4</v>
      </c>
      <c r="G28" s="3" t="s">
        <v>5</v>
      </c>
    </row>
    <row r="30" spans="1:8" ht="20.25" customHeight="1" thickBot="1" x14ac:dyDescent="0.2">
      <c r="A30" s="55" t="s">
        <v>343</v>
      </c>
    </row>
    <row r="31" spans="1:8" ht="30.75" customHeight="1" x14ac:dyDescent="0.15">
      <c r="A31" s="114" t="s">
        <v>0</v>
      </c>
      <c r="B31" s="115"/>
      <c r="C31" s="10" t="s">
        <v>68</v>
      </c>
      <c r="D31" s="36"/>
      <c r="F31" s="3" t="s">
        <v>196</v>
      </c>
      <c r="G31" s="3" t="s">
        <v>197</v>
      </c>
    </row>
    <row r="32" spans="1:8" ht="58.5" customHeight="1" thickBot="1" x14ac:dyDescent="0.2">
      <c r="A32" s="118"/>
      <c r="B32" s="119"/>
      <c r="C32" s="10" t="s">
        <v>69</v>
      </c>
      <c r="D32" s="37"/>
      <c r="F32" s="3" t="s">
        <v>196</v>
      </c>
      <c r="G32" s="3" t="s">
        <v>197</v>
      </c>
    </row>
    <row r="33" spans="1:8" s="35" customFormat="1" ht="9" customHeight="1" x14ac:dyDescent="0.15">
      <c r="A33" s="38"/>
      <c r="B33" s="38"/>
      <c r="C33" s="32"/>
      <c r="D33" s="58"/>
    </row>
    <row r="34" spans="1:8" ht="21" customHeight="1" thickBot="1" x14ac:dyDescent="0.2">
      <c r="A34" s="105" t="s">
        <v>1</v>
      </c>
      <c r="B34" s="106"/>
      <c r="C34" s="9" t="s">
        <v>221</v>
      </c>
      <c r="D34" s="57" t="s">
        <v>2</v>
      </c>
    </row>
    <row r="35" spans="1:8" ht="54.75" customHeight="1" thickBot="1" x14ac:dyDescent="0.2">
      <c r="A35" s="103" t="s">
        <v>241</v>
      </c>
      <c r="B35" s="104"/>
      <c r="C35" s="11" t="s">
        <v>457</v>
      </c>
      <c r="D35" s="39"/>
      <c r="F35" s="3" t="s">
        <v>4</v>
      </c>
      <c r="G35" s="3" t="s">
        <v>5</v>
      </c>
      <c r="H35" s="3" t="s">
        <v>248</v>
      </c>
    </row>
    <row r="37" spans="1:8" ht="20.25" customHeight="1" thickBot="1" x14ac:dyDescent="0.2">
      <c r="A37" s="55" t="s">
        <v>70</v>
      </c>
    </row>
    <row r="38" spans="1:8" ht="30.75" customHeight="1" thickBot="1" x14ac:dyDescent="0.2">
      <c r="A38" s="114" t="s">
        <v>0</v>
      </c>
      <c r="B38" s="115"/>
      <c r="C38" s="10" t="s">
        <v>71</v>
      </c>
      <c r="D38" s="33"/>
      <c r="F38" s="3" t="s">
        <v>196</v>
      </c>
      <c r="G38" s="3" t="s">
        <v>197</v>
      </c>
    </row>
    <row r="39" spans="1:8" s="35" customFormat="1" ht="9" customHeight="1" x14ac:dyDescent="0.15">
      <c r="A39" s="40"/>
      <c r="B39" s="40"/>
      <c r="C39" s="32"/>
      <c r="D39" s="56"/>
    </row>
    <row r="40" spans="1:8" ht="21" customHeight="1" thickBot="1" x14ac:dyDescent="0.2">
      <c r="A40" s="105" t="s">
        <v>1</v>
      </c>
      <c r="B40" s="106"/>
      <c r="C40" s="9" t="s">
        <v>221</v>
      </c>
      <c r="D40" s="57" t="s">
        <v>2</v>
      </c>
    </row>
    <row r="41" spans="1:8" ht="60" customHeight="1" thickBot="1" x14ac:dyDescent="0.2">
      <c r="A41" s="103" t="s">
        <v>241</v>
      </c>
      <c r="B41" s="104"/>
      <c r="C41" s="11" t="s">
        <v>456</v>
      </c>
      <c r="D41" s="39"/>
      <c r="F41" s="3" t="s">
        <v>4</v>
      </c>
      <c r="G41" s="3" t="s">
        <v>5</v>
      </c>
      <c r="H41" s="4"/>
    </row>
    <row r="43" spans="1:8" ht="20.25" customHeight="1" thickBot="1" x14ac:dyDescent="0.2">
      <c r="A43" s="55" t="s">
        <v>344</v>
      </c>
    </row>
    <row r="44" spans="1:8" ht="66.75" customHeight="1" x14ac:dyDescent="0.15">
      <c r="A44" s="114" t="s">
        <v>0</v>
      </c>
      <c r="B44" s="115"/>
      <c r="C44" s="10" t="s">
        <v>253</v>
      </c>
      <c r="D44" s="15"/>
      <c r="F44" s="3" t="s">
        <v>196</v>
      </c>
      <c r="G44" s="3" t="s">
        <v>197</v>
      </c>
    </row>
    <row r="45" spans="1:8" ht="66.75" customHeight="1" thickBot="1" x14ac:dyDescent="0.2">
      <c r="A45" s="118"/>
      <c r="B45" s="119"/>
      <c r="C45" s="42" t="s">
        <v>252</v>
      </c>
      <c r="D45" s="41"/>
      <c r="F45" s="3" t="s">
        <v>196</v>
      </c>
      <c r="G45" s="3" t="s">
        <v>197</v>
      </c>
    </row>
    <row r="46" spans="1:8" s="35" customFormat="1" ht="9" customHeight="1" x14ac:dyDescent="0.15">
      <c r="A46" s="40"/>
      <c r="B46" s="40"/>
      <c r="C46" s="32"/>
      <c r="D46" s="56"/>
    </row>
    <row r="47" spans="1:8" ht="21" customHeight="1" thickBot="1" x14ac:dyDescent="0.2">
      <c r="A47" s="105" t="s">
        <v>1</v>
      </c>
      <c r="B47" s="106"/>
      <c r="C47" s="9" t="s">
        <v>221</v>
      </c>
      <c r="D47" s="57" t="s">
        <v>2</v>
      </c>
    </row>
    <row r="48" spans="1:8" ht="54.75" customHeight="1" x14ac:dyDescent="0.15">
      <c r="A48" s="103" t="s">
        <v>241</v>
      </c>
      <c r="B48" s="104"/>
      <c r="C48" s="11" t="s">
        <v>72</v>
      </c>
      <c r="D48" s="34"/>
      <c r="F48" s="3" t="s">
        <v>4</v>
      </c>
      <c r="G48" s="3" t="s">
        <v>5</v>
      </c>
      <c r="H48" s="3" t="s">
        <v>248</v>
      </c>
    </row>
    <row r="49" spans="1:9" ht="79.5" customHeight="1" x14ac:dyDescent="0.15">
      <c r="A49" s="123" t="s">
        <v>257</v>
      </c>
      <c r="B49" s="124"/>
      <c r="C49" s="11" t="s">
        <v>401</v>
      </c>
      <c r="D49" s="7"/>
      <c r="F49" s="3" t="s">
        <v>4</v>
      </c>
      <c r="G49" s="4" t="s">
        <v>6</v>
      </c>
      <c r="H49" s="3" t="s">
        <v>5</v>
      </c>
      <c r="I49" s="3" t="s">
        <v>248</v>
      </c>
    </row>
    <row r="50" spans="1:9" ht="54.75" customHeight="1" x14ac:dyDescent="0.15">
      <c r="A50" s="123" t="s">
        <v>375</v>
      </c>
      <c r="B50" s="124"/>
      <c r="C50" s="11" t="s">
        <v>402</v>
      </c>
      <c r="D50" s="7"/>
      <c r="F50" s="3" t="s">
        <v>4</v>
      </c>
      <c r="G50" s="3" t="s">
        <v>5</v>
      </c>
      <c r="H50" s="3" t="s">
        <v>248</v>
      </c>
    </row>
    <row r="51" spans="1:9" ht="54.75" customHeight="1" thickBot="1" x14ac:dyDescent="0.2">
      <c r="A51" s="123" t="s">
        <v>376</v>
      </c>
      <c r="B51" s="124"/>
      <c r="C51" s="11" t="s">
        <v>403</v>
      </c>
      <c r="D51" s="8"/>
      <c r="F51" s="3" t="s">
        <v>4</v>
      </c>
      <c r="G51" s="3" t="s">
        <v>5</v>
      </c>
      <c r="H51" s="3" t="s">
        <v>248</v>
      </c>
    </row>
  </sheetData>
  <sheetProtection sheet="1" selectLockedCells="1"/>
  <mergeCells count="31">
    <mergeCell ref="A51:B51"/>
    <mergeCell ref="A40:B40"/>
    <mergeCell ref="A41:B41"/>
    <mergeCell ref="A44:B45"/>
    <mergeCell ref="A47:B47"/>
    <mergeCell ref="A48:B48"/>
    <mergeCell ref="A49:B49"/>
    <mergeCell ref="A50:B50"/>
    <mergeCell ref="A22:B22"/>
    <mergeCell ref="A31:B32"/>
    <mergeCell ref="A34:B34"/>
    <mergeCell ref="A35:B35"/>
    <mergeCell ref="A38:B38"/>
    <mergeCell ref="A23:B23"/>
    <mergeCell ref="A24:B24"/>
    <mergeCell ref="A25:B25"/>
    <mergeCell ref="A26:B26"/>
    <mergeCell ref="A27:B27"/>
    <mergeCell ref="A28:B28"/>
    <mergeCell ref="A2:B2"/>
    <mergeCell ref="A5:B5"/>
    <mergeCell ref="A7:B7"/>
    <mergeCell ref="A18:B20"/>
    <mergeCell ref="D18:D20"/>
    <mergeCell ref="A14:B14"/>
    <mergeCell ref="A15:B15"/>
    <mergeCell ref="A8:B8"/>
    <mergeCell ref="A9:B9"/>
    <mergeCell ref="A10:B10"/>
    <mergeCell ref="A11:B12"/>
    <mergeCell ref="A13:B13"/>
  </mergeCells>
  <phoneticPr fontId="4"/>
  <conditionalFormatting sqref="D41">
    <cfRule type="expression" dxfId="136" priority="33">
      <formula>#REF!=TRUE</formula>
    </cfRule>
    <cfRule type="expression" dxfId="135" priority="34">
      <formula>#REF!=TRUE</formula>
    </cfRule>
  </conditionalFormatting>
  <conditionalFormatting sqref="D41">
    <cfRule type="expression" dxfId="134" priority="42">
      <formula>$D$38=$G$5</formula>
    </cfRule>
    <cfRule type="expression" dxfId="133" priority="43">
      <formula>$D$5="非該当"</formula>
    </cfRule>
  </conditionalFormatting>
  <conditionalFormatting sqref="D8:D14">
    <cfRule type="expression" dxfId="132" priority="32">
      <formula>$D$6="非該当"</formula>
    </cfRule>
  </conditionalFormatting>
  <conditionalFormatting sqref="D8:D10">
    <cfRule type="expression" dxfId="131" priority="30">
      <formula>#REF!=TRUE</formula>
    </cfRule>
    <cfRule type="expression" dxfId="130" priority="31">
      <formula>#REF!=TRUE</formula>
    </cfRule>
  </conditionalFormatting>
  <conditionalFormatting sqref="D15">
    <cfRule type="expression" dxfId="129" priority="29">
      <formula>$D$6="非該当"</formula>
    </cfRule>
  </conditionalFormatting>
  <conditionalFormatting sqref="D8:D15">
    <cfRule type="expression" dxfId="128" priority="28">
      <formula>$D$5=$G$5</formula>
    </cfRule>
  </conditionalFormatting>
  <conditionalFormatting sqref="D23:D26">
    <cfRule type="expression" dxfId="127" priority="27">
      <formula>$D$6="非該当"</formula>
    </cfRule>
  </conditionalFormatting>
  <conditionalFormatting sqref="D23:D25">
    <cfRule type="expression" dxfId="126" priority="25">
      <formula>#REF!=TRUE</formula>
    </cfRule>
    <cfRule type="expression" dxfId="125" priority="26">
      <formula>#REF!=TRUE</formula>
    </cfRule>
  </conditionalFormatting>
  <conditionalFormatting sqref="D27:D28">
    <cfRule type="expression" dxfId="124" priority="24">
      <formula>$D$6="非該当"</formula>
    </cfRule>
  </conditionalFormatting>
  <conditionalFormatting sqref="D27:D28">
    <cfRule type="expression" dxfId="123" priority="22">
      <formula>#REF!=TRUE</formula>
    </cfRule>
    <cfRule type="expression" dxfId="122" priority="23">
      <formula>#REF!=TRUE</formula>
    </cfRule>
  </conditionalFormatting>
  <conditionalFormatting sqref="D23:D28">
    <cfRule type="expression" dxfId="121" priority="21">
      <formula>$D$18=$G$5</formula>
    </cfRule>
  </conditionalFormatting>
  <conditionalFormatting sqref="D48:D51">
    <cfRule type="expression" dxfId="120" priority="2">
      <formula>COUNTIF($D$44:$D$45,$G$5)=2</formula>
    </cfRule>
  </conditionalFormatting>
  <conditionalFormatting sqref="D35">
    <cfRule type="expression" dxfId="119" priority="1">
      <formula>COUNTIF($D$31:$D$32,$G$5)=2</formula>
    </cfRule>
  </conditionalFormatting>
  <dataValidations count="27">
    <dataValidation type="list" allowBlank="1" showInputMessage="1" showErrorMessage="1" sqref="D5:D6 D46 D39">
      <formula1>$F$5:$G$5</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1">
      <formula1>$F$11:$H$11</formula1>
    </dataValidation>
    <dataValidation type="list" allowBlank="1" showInputMessage="1" showErrorMessage="1" sqref="D12">
      <formula1>$F$12:$H$12</formula1>
    </dataValidation>
    <dataValidation type="list" allowBlank="1" showInputMessage="1" showErrorMessage="1" sqref="D13">
      <formula1>$F$13:$G$13</formula1>
    </dataValidation>
    <dataValidation type="list" allowBlank="1" showInputMessage="1" showErrorMessage="1" sqref="D14">
      <formula1>$F$14:$G$14</formula1>
    </dataValidation>
    <dataValidation type="list" allowBlank="1" showInputMessage="1" showErrorMessage="1" sqref="D15">
      <formula1>$F$15:$G$15</formula1>
    </dataValidation>
    <dataValidation type="list" allowBlank="1" showInputMessage="1" showErrorMessage="1" sqref="D18:D20">
      <formula1>$F$18:$G$18</formula1>
    </dataValidation>
    <dataValidation type="list" allowBlank="1" showInputMessage="1" showErrorMessage="1" sqref="D23">
      <formula1>$F$23:$G$23</formula1>
    </dataValidation>
    <dataValidation type="list" allowBlank="1" showInputMessage="1" showErrorMessage="1" sqref="D24">
      <formula1>$F$24:$G$24</formula1>
    </dataValidation>
    <dataValidation type="list" allowBlank="1" showInputMessage="1" showErrorMessage="1" sqref="D25">
      <formula1>$F$25:$G$25</formula1>
    </dataValidation>
    <dataValidation type="list" allowBlank="1" showInputMessage="1" showErrorMessage="1" sqref="D26">
      <formula1>$F$26:$H$26</formula1>
    </dataValidation>
    <dataValidation type="list" allowBlank="1" showInputMessage="1" showErrorMessage="1" sqref="D27">
      <formula1>$F$27:$G$27</formula1>
    </dataValidation>
    <dataValidation type="list" allowBlank="1" showInputMessage="1" showErrorMessage="1" sqref="D28">
      <formula1>$F$28:$G$28</formula1>
    </dataValidation>
    <dataValidation type="list" allowBlank="1" showInputMessage="1" showErrorMessage="1" sqref="D31">
      <formula1>$F$31:$G$31</formula1>
    </dataValidation>
    <dataValidation type="list" allowBlank="1" showInputMessage="1" showErrorMessage="1" sqref="D32">
      <formula1>$F$32:$G$32</formula1>
    </dataValidation>
    <dataValidation type="list" allowBlank="1" showInputMessage="1" showErrorMessage="1" sqref="D38">
      <formula1>$F$38:$G$38</formula1>
    </dataValidation>
    <dataValidation type="list" allowBlank="1" showInputMessage="1" showErrorMessage="1" sqref="D41">
      <formula1>$F$41:$G$41</formula1>
    </dataValidation>
    <dataValidation type="list" allowBlank="1" showInputMessage="1" showErrorMessage="1" sqref="D44">
      <formula1>$F$44:$G$44</formula1>
    </dataValidation>
    <dataValidation type="list" allowBlank="1" showInputMessage="1" showErrorMessage="1" sqref="D45">
      <formula1>$F$45:$G$45</formula1>
    </dataValidation>
    <dataValidation type="list" allowBlank="1" showInputMessage="1" showErrorMessage="1" sqref="D48">
      <formula1>$F$48:$H$48</formula1>
    </dataValidation>
    <dataValidation type="list" allowBlank="1" showInputMessage="1" showErrorMessage="1" sqref="D49">
      <formula1>$F$49:$I$49</formula1>
    </dataValidation>
    <dataValidation type="list" allowBlank="1" showInputMessage="1" showErrorMessage="1" sqref="D50">
      <formula1>$F$50:$H$50</formula1>
    </dataValidation>
    <dataValidation type="list" allowBlank="1" showInputMessage="1" showErrorMessage="1" sqref="D51">
      <formula1>$F$51:$H$51</formula1>
    </dataValidation>
    <dataValidation type="list" allowBlank="1" showInputMessage="1" showErrorMessage="1" sqref="D35">
      <formula1>$F$35:$H$35</formula1>
    </dataValidation>
  </dataValidations>
  <pageMargins left="0.7" right="0.7" top="0.75" bottom="0.75" header="0.3" footer="0.3"/>
  <pageSetup paperSize="9" orientation="portrait" r:id="rId1"/>
  <rowBreaks count="2" manualBreakCount="2">
    <brk id="16" max="3" man="1"/>
    <brk id="29"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75" style="53" customWidth="1"/>
    <col min="5" max="5" width="13.375" style="3" customWidth="1"/>
    <col min="6" max="6" width="7.5" style="3" hidden="1" customWidth="1"/>
    <col min="7" max="8" width="11.25" style="3" hidden="1" customWidth="1"/>
    <col min="9" max="16384" width="9" style="3"/>
  </cols>
  <sheetData>
    <row r="1" spans="1:12" ht="29.25" customHeight="1" x14ac:dyDescent="0.15">
      <c r="A1" s="51" t="s">
        <v>73</v>
      </c>
      <c r="B1" s="52"/>
    </row>
    <row r="2" spans="1:12" ht="18.95" customHeight="1" x14ac:dyDescent="0.15">
      <c r="A2" s="102" t="s">
        <v>448</v>
      </c>
      <c r="B2" s="102"/>
      <c r="C2" s="82" t="str">
        <f>IF('表紙（建築物）'!C3="","",'表紙（建築物）'!C3)</f>
        <v/>
      </c>
      <c r="D2" s="54"/>
    </row>
    <row r="3" spans="1:12" ht="13.5" customHeight="1" x14ac:dyDescent="0.15">
      <c r="C3" s="54"/>
      <c r="D3" s="54"/>
    </row>
    <row r="4" spans="1:12" ht="14.25" thickBot="1" x14ac:dyDescent="0.2">
      <c r="A4" s="55" t="s">
        <v>74</v>
      </c>
    </row>
    <row r="5" spans="1:12" ht="27.75" customHeight="1" thickBot="1" x14ac:dyDescent="0.2">
      <c r="A5" s="107" t="s">
        <v>0</v>
      </c>
      <c r="B5" s="108"/>
      <c r="C5" s="10" t="s">
        <v>75</v>
      </c>
      <c r="D5" s="33"/>
      <c r="F5" s="3" t="s">
        <v>196</v>
      </c>
      <c r="G5" s="3" t="s">
        <v>197</v>
      </c>
      <c r="L5" s="4"/>
    </row>
    <row r="6" spans="1:12" s="35" customFormat="1" ht="14.25" customHeight="1" x14ac:dyDescent="0.15">
      <c r="A6" s="94" t="s">
        <v>459</v>
      </c>
      <c r="B6" s="31"/>
      <c r="C6" s="32"/>
      <c r="D6" s="56"/>
    </row>
    <row r="7" spans="1:12" ht="21" customHeight="1" thickBot="1" x14ac:dyDescent="0.2">
      <c r="A7" s="105" t="s">
        <v>1</v>
      </c>
      <c r="B7" s="106"/>
      <c r="C7" s="9" t="s">
        <v>221</v>
      </c>
      <c r="D7" s="57" t="s">
        <v>2</v>
      </c>
    </row>
    <row r="8" spans="1:12" ht="34.5" customHeight="1" x14ac:dyDescent="0.15">
      <c r="A8" s="103" t="s">
        <v>241</v>
      </c>
      <c r="B8" s="104"/>
      <c r="C8" s="11" t="s">
        <v>327</v>
      </c>
      <c r="D8" s="34"/>
      <c r="F8" s="3" t="s">
        <v>3</v>
      </c>
      <c r="G8" s="3" t="s">
        <v>4</v>
      </c>
      <c r="H8" s="3" t="s">
        <v>5</v>
      </c>
    </row>
    <row r="9" spans="1:12" ht="32.25" customHeight="1" x14ac:dyDescent="0.15">
      <c r="A9" s="127" t="s">
        <v>254</v>
      </c>
      <c r="B9" s="125" t="s">
        <v>268</v>
      </c>
      <c r="C9" s="11" t="s">
        <v>386</v>
      </c>
      <c r="D9" s="7"/>
      <c r="F9" s="3" t="s">
        <v>4</v>
      </c>
      <c r="G9" s="3" t="s">
        <v>5</v>
      </c>
    </row>
    <row r="10" spans="1:12" ht="54" customHeight="1" x14ac:dyDescent="0.15">
      <c r="A10" s="127"/>
      <c r="B10" s="125"/>
      <c r="C10" s="11" t="s">
        <v>76</v>
      </c>
      <c r="D10" s="7"/>
      <c r="F10" s="3" t="s">
        <v>3</v>
      </c>
      <c r="G10" s="3" t="s">
        <v>4</v>
      </c>
      <c r="H10" s="3" t="s">
        <v>5</v>
      </c>
    </row>
    <row r="11" spans="1:12" ht="39" customHeight="1" x14ac:dyDescent="0.15">
      <c r="A11" s="127"/>
      <c r="B11" s="125"/>
      <c r="C11" s="11" t="s">
        <v>46</v>
      </c>
      <c r="D11" s="7"/>
      <c r="F11" s="3" t="s">
        <v>3</v>
      </c>
      <c r="G11" s="3" t="s">
        <v>4</v>
      </c>
      <c r="H11" s="3" t="s">
        <v>5</v>
      </c>
    </row>
    <row r="12" spans="1:12" ht="39" customHeight="1" x14ac:dyDescent="0.15">
      <c r="A12" s="127"/>
      <c r="B12" s="126"/>
      <c r="C12" s="11" t="s">
        <v>60</v>
      </c>
      <c r="D12" s="7"/>
      <c r="F12" s="3" t="s">
        <v>4</v>
      </c>
      <c r="G12" s="3" t="s">
        <v>5</v>
      </c>
    </row>
    <row r="13" spans="1:12" ht="39" customHeight="1" x14ac:dyDescent="0.15">
      <c r="A13" s="128"/>
      <c r="B13" s="49" t="s">
        <v>269</v>
      </c>
      <c r="C13" s="11" t="s">
        <v>77</v>
      </c>
      <c r="D13" s="7"/>
      <c r="F13" s="3" t="s">
        <v>4</v>
      </c>
      <c r="G13" s="3" t="s">
        <v>5</v>
      </c>
    </row>
    <row r="14" spans="1:12" ht="32.25" customHeight="1" x14ac:dyDescent="0.15">
      <c r="A14" s="127" t="s">
        <v>255</v>
      </c>
      <c r="B14" s="129" t="s">
        <v>268</v>
      </c>
      <c r="C14" s="11" t="s">
        <v>328</v>
      </c>
      <c r="D14" s="7"/>
      <c r="F14" s="3" t="s">
        <v>4</v>
      </c>
      <c r="G14" s="3" t="s">
        <v>5</v>
      </c>
    </row>
    <row r="15" spans="1:12" ht="46.5" customHeight="1" x14ac:dyDescent="0.15">
      <c r="A15" s="127"/>
      <c r="B15" s="125"/>
      <c r="C15" s="11" t="s">
        <v>329</v>
      </c>
      <c r="D15" s="7"/>
      <c r="F15" s="3" t="s">
        <v>3</v>
      </c>
      <c r="G15" s="3" t="s">
        <v>4</v>
      </c>
      <c r="H15" s="3" t="s">
        <v>5</v>
      </c>
    </row>
    <row r="16" spans="1:12" ht="39" customHeight="1" x14ac:dyDescent="0.15">
      <c r="A16" s="127"/>
      <c r="B16" s="125"/>
      <c r="C16" s="11" t="s">
        <v>46</v>
      </c>
      <c r="D16" s="7"/>
      <c r="F16" s="3" t="s">
        <v>3</v>
      </c>
      <c r="G16" s="3" t="s">
        <v>4</v>
      </c>
      <c r="H16" s="3" t="s">
        <v>5</v>
      </c>
    </row>
    <row r="17" spans="1:8" ht="21.75" customHeight="1" x14ac:dyDescent="0.15">
      <c r="A17" s="127"/>
      <c r="B17" s="126"/>
      <c r="C17" s="11" t="s">
        <v>60</v>
      </c>
      <c r="D17" s="7"/>
      <c r="F17" s="3" t="s">
        <v>4</v>
      </c>
      <c r="G17" s="3" t="s">
        <v>5</v>
      </c>
    </row>
    <row r="18" spans="1:8" ht="39" customHeight="1" x14ac:dyDescent="0.15">
      <c r="A18" s="127"/>
      <c r="B18" s="129" t="s">
        <v>269</v>
      </c>
      <c r="C18" s="11" t="s">
        <v>78</v>
      </c>
      <c r="D18" s="7"/>
      <c r="F18" s="3" t="s">
        <v>4</v>
      </c>
      <c r="G18" s="3" t="s">
        <v>5</v>
      </c>
    </row>
    <row r="19" spans="1:8" ht="39" customHeight="1" x14ac:dyDescent="0.15">
      <c r="A19" s="127"/>
      <c r="B19" s="125"/>
      <c r="C19" s="11" t="s">
        <v>79</v>
      </c>
      <c r="D19" s="7"/>
      <c r="F19" s="3" t="s">
        <v>4</v>
      </c>
      <c r="G19" s="3" t="s">
        <v>5</v>
      </c>
    </row>
    <row r="20" spans="1:8" ht="39" customHeight="1" x14ac:dyDescent="0.15">
      <c r="A20" s="128"/>
      <c r="B20" s="126"/>
      <c r="C20" s="11" t="s">
        <v>80</v>
      </c>
      <c r="D20" s="7"/>
      <c r="F20" s="3" t="s">
        <v>4</v>
      </c>
      <c r="G20" s="3" t="s">
        <v>5</v>
      </c>
    </row>
    <row r="21" spans="1:8" ht="42" customHeight="1" thickBot="1" x14ac:dyDescent="0.2">
      <c r="A21" s="103" t="s">
        <v>258</v>
      </c>
      <c r="B21" s="104"/>
      <c r="C21" s="11" t="s">
        <v>81</v>
      </c>
      <c r="D21" s="8"/>
      <c r="F21" s="3" t="s">
        <v>4</v>
      </c>
      <c r="G21" s="3" t="s">
        <v>5</v>
      </c>
    </row>
    <row r="23" spans="1:8" ht="14.25" customHeight="1" x14ac:dyDescent="0.15">
      <c r="A23" s="94" t="s">
        <v>460</v>
      </c>
    </row>
    <row r="24" spans="1:8" ht="21" customHeight="1" thickBot="1" x14ac:dyDescent="0.2">
      <c r="A24" s="105" t="s">
        <v>1</v>
      </c>
      <c r="B24" s="106"/>
      <c r="C24" s="9" t="s">
        <v>221</v>
      </c>
      <c r="D24" s="57" t="s">
        <v>2</v>
      </c>
    </row>
    <row r="25" spans="1:8" ht="45.75" customHeight="1" x14ac:dyDescent="0.15">
      <c r="A25" s="109" t="s">
        <v>241</v>
      </c>
      <c r="B25" s="110"/>
      <c r="C25" s="11" t="s">
        <v>461</v>
      </c>
      <c r="D25" s="34"/>
      <c r="F25" s="3" t="s">
        <v>3</v>
      </c>
      <c r="G25" s="3" t="s">
        <v>4</v>
      </c>
      <c r="H25" s="3" t="s">
        <v>248</v>
      </c>
    </row>
    <row r="26" spans="1:8" ht="35.25" customHeight="1" x14ac:dyDescent="0.15">
      <c r="A26" s="111"/>
      <c r="B26" s="112"/>
      <c r="C26" s="11" t="s">
        <v>192</v>
      </c>
      <c r="D26" s="7"/>
      <c r="F26" s="3" t="s">
        <v>3</v>
      </c>
      <c r="G26" s="3" t="s">
        <v>4</v>
      </c>
      <c r="H26" s="3" t="s">
        <v>248</v>
      </c>
    </row>
    <row r="27" spans="1:8" ht="32.25" customHeight="1" x14ac:dyDescent="0.15">
      <c r="A27" s="127" t="s">
        <v>254</v>
      </c>
      <c r="B27" s="129" t="s">
        <v>268</v>
      </c>
      <c r="C27" s="11" t="s">
        <v>404</v>
      </c>
      <c r="D27" s="7"/>
      <c r="F27" s="3" t="s">
        <v>4</v>
      </c>
      <c r="G27" s="3" t="s">
        <v>248</v>
      </c>
    </row>
    <row r="28" spans="1:8" ht="54" customHeight="1" x14ac:dyDescent="0.15">
      <c r="A28" s="127"/>
      <c r="B28" s="125"/>
      <c r="C28" s="11" t="s">
        <v>405</v>
      </c>
      <c r="D28" s="7"/>
      <c r="F28" s="3" t="s">
        <v>3</v>
      </c>
      <c r="G28" s="3" t="s">
        <v>4</v>
      </c>
      <c r="H28" s="3" t="s">
        <v>248</v>
      </c>
    </row>
    <row r="29" spans="1:8" ht="39" customHeight="1" x14ac:dyDescent="0.15">
      <c r="A29" s="127"/>
      <c r="B29" s="125"/>
      <c r="C29" s="11" t="s">
        <v>406</v>
      </c>
      <c r="D29" s="7"/>
      <c r="F29" s="3" t="s">
        <v>3</v>
      </c>
      <c r="G29" s="3" t="s">
        <v>4</v>
      </c>
      <c r="H29" s="3" t="s">
        <v>248</v>
      </c>
    </row>
    <row r="30" spans="1:8" ht="39" customHeight="1" x14ac:dyDescent="0.15">
      <c r="A30" s="127"/>
      <c r="B30" s="126"/>
      <c r="C30" s="11" t="s">
        <v>407</v>
      </c>
      <c r="D30" s="7"/>
      <c r="F30" s="3" t="s">
        <v>4</v>
      </c>
      <c r="G30" s="3" t="s">
        <v>248</v>
      </c>
    </row>
    <row r="31" spans="1:8" ht="39" customHeight="1" x14ac:dyDescent="0.15">
      <c r="A31" s="128"/>
      <c r="B31" s="72" t="s">
        <v>269</v>
      </c>
      <c r="C31" s="11" t="s">
        <v>408</v>
      </c>
      <c r="D31" s="7"/>
      <c r="F31" s="3" t="s">
        <v>4</v>
      </c>
      <c r="G31" s="3" t="s">
        <v>248</v>
      </c>
    </row>
    <row r="32" spans="1:8" ht="32.25" customHeight="1" x14ac:dyDescent="0.15">
      <c r="A32" s="127" t="s">
        <v>255</v>
      </c>
      <c r="B32" s="129" t="s">
        <v>268</v>
      </c>
      <c r="C32" s="11" t="s">
        <v>409</v>
      </c>
      <c r="D32" s="7"/>
      <c r="F32" s="3" t="s">
        <v>4</v>
      </c>
      <c r="G32" s="3" t="s">
        <v>248</v>
      </c>
    </row>
    <row r="33" spans="1:8" ht="46.5" customHeight="1" x14ac:dyDescent="0.15">
      <c r="A33" s="127"/>
      <c r="B33" s="125"/>
      <c r="C33" s="11" t="s">
        <v>410</v>
      </c>
      <c r="D33" s="7"/>
      <c r="F33" s="3" t="s">
        <v>3</v>
      </c>
      <c r="G33" s="3" t="s">
        <v>4</v>
      </c>
      <c r="H33" s="3" t="s">
        <v>248</v>
      </c>
    </row>
    <row r="34" spans="1:8" ht="39" customHeight="1" x14ac:dyDescent="0.15">
      <c r="A34" s="127"/>
      <c r="B34" s="125"/>
      <c r="C34" s="11" t="s">
        <v>406</v>
      </c>
      <c r="D34" s="7"/>
      <c r="F34" s="3" t="s">
        <v>3</v>
      </c>
      <c r="G34" s="3" t="s">
        <v>4</v>
      </c>
      <c r="H34" s="3" t="s">
        <v>248</v>
      </c>
    </row>
    <row r="35" spans="1:8" ht="21.75" customHeight="1" x14ac:dyDescent="0.15">
      <c r="A35" s="127"/>
      <c r="B35" s="126"/>
      <c r="C35" s="11" t="s">
        <v>407</v>
      </c>
      <c r="D35" s="7"/>
      <c r="F35" s="3" t="s">
        <v>4</v>
      </c>
      <c r="G35" s="3" t="s">
        <v>248</v>
      </c>
    </row>
    <row r="36" spans="1:8" ht="39" customHeight="1" x14ac:dyDescent="0.15">
      <c r="A36" s="127"/>
      <c r="B36" s="129" t="s">
        <v>269</v>
      </c>
      <c r="C36" s="11" t="s">
        <v>411</v>
      </c>
      <c r="D36" s="7"/>
      <c r="F36" s="3" t="s">
        <v>4</v>
      </c>
      <c r="G36" s="3" t="s">
        <v>248</v>
      </c>
    </row>
    <row r="37" spans="1:8" ht="39" customHeight="1" x14ac:dyDescent="0.15">
      <c r="A37" s="127"/>
      <c r="B37" s="125"/>
      <c r="C37" s="11" t="s">
        <v>412</v>
      </c>
      <c r="D37" s="7"/>
      <c r="F37" s="3" t="s">
        <v>4</v>
      </c>
      <c r="G37" s="3" t="s">
        <v>248</v>
      </c>
    </row>
    <row r="38" spans="1:8" ht="39" customHeight="1" x14ac:dyDescent="0.15">
      <c r="A38" s="128"/>
      <c r="B38" s="126"/>
      <c r="C38" s="11" t="s">
        <v>413</v>
      </c>
      <c r="D38" s="7"/>
      <c r="F38" s="3" t="s">
        <v>4</v>
      </c>
      <c r="G38" s="3" t="s">
        <v>248</v>
      </c>
    </row>
    <row r="39" spans="1:8" ht="42" customHeight="1" thickBot="1" x14ac:dyDescent="0.2">
      <c r="A39" s="103" t="s">
        <v>258</v>
      </c>
      <c r="B39" s="104"/>
      <c r="C39" s="11" t="s">
        <v>414</v>
      </c>
      <c r="D39" s="8"/>
      <c r="F39" s="3" t="s">
        <v>4</v>
      </c>
      <c r="G39" s="3" t="s">
        <v>248</v>
      </c>
    </row>
  </sheetData>
  <sheetProtection sheet="1" selectLockedCells="1"/>
  <mergeCells count="18">
    <mergeCell ref="A39:B39"/>
    <mergeCell ref="A24:B24"/>
    <mergeCell ref="A25:B26"/>
    <mergeCell ref="A27:A31"/>
    <mergeCell ref="B27:B30"/>
    <mergeCell ref="A32:A38"/>
    <mergeCell ref="B32:B35"/>
    <mergeCell ref="B36:B38"/>
    <mergeCell ref="A2:B2"/>
    <mergeCell ref="A21:B21"/>
    <mergeCell ref="A8:B8"/>
    <mergeCell ref="A7:B7"/>
    <mergeCell ref="A5:B5"/>
    <mergeCell ref="B9:B12"/>
    <mergeCell ref="A9:A13"/>
    <mergeCell ref="A14:A20"/>
    <mergeCell ref="B14:B17"/>
    <mergeCell ref="B18:B20"/>
  </mergeCells>
  <phoneticPr fontId="4"/>
  <conditionalFormatting sqref="D14 D8:D9">
    <cfRule type="expression" dxfId="118" priority="36">
      <formula>#REF!=TRUE</formula>
    </cfRule>
    <cfRule type="expression" dxfId="117" priority="37">
      <formula>#REF!=TRUE</formula>
    </cfRule>
  </conditionalFormatting>
  <conditionalFormatting sqref="D8:D21">
    <cfRule type="expression" dxfId="116" priority="80">
      <formula>$D$5="非該当"</formula>
    </cfRule>
  </conditionalFormatting>
  <conditionalFormatting sqref="D8:D21">
    <cfRule type="expression" dxfId="115" priority="83">
      <formula>$D$5=$G$5</formula>
    </cfRule>
  </conditionalFormatting>
  <conditionalFormatting sqref="D25:D27">
    <cfRule type="expression" dxfId="114" priority="3">
      <formula>#REF!=TRUE</formula>
    </cfRule>
    <cfRule type="expression" dxfId="113" priority="4">
      <formula>#REF!=TRUE</formula>
    </cfRule>
  </conditionalFormatting>
  <conditionalFormatting sqref="D25:D39">
    <cfRule type="expression" dxfId="112" priority="5">
      <formula>$D$5="非該当"</formula>
    </cfRule>
  </conditionalFormatting>
  <conditionalFormatting sqref="D25:D39">
    <cfRule type="expression" dxfId="111" priority="6">
      <formula>$D$5=$G$5</formula>
    </cfRule>
  </conditionalFormatting>
  <conditionalFormatting sqref="D32">
    <cfRule type="expression" dxfId="110" priority="1">
      <formula>#REF!=TRUE</formula>
    </cfRule>
    <cfRule type="expression" dxfId="109" priority="2">
      <formula>#REF!=TRUE</formula>
    </cfRule>
  </conditionalFormatting>
  <dataValidations count="30">
    <dataValidation type="list" allowBlank="1" showInputMessage="1" showErrorMessage="1" sqref="D5:D6">
      <formula1>$F$5:$G$5</formula1>
    </dataValidation>
    <dataValidation type="list" allowBlank="1" showInputMessage="1" showErrorMessage="1" sqref="D21">
      <formula1>$F$21:$G$21</formula1>
    </dataValidation>
    <dataValidation type="list" allowBlank="1" showInputMessage="1" showErrorMessage="1" sqref="D8">
      <formula1>$F$8:$H$8</formula1>
    </dataValidation>
    <dataValidation type="list" allowBlank="1" showInputMessage="1" showErrorMessage="1" sqref="D9">
      <formula1>$F$9:$G$9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$F$12:$G$12</formula1>
    </dataValidation>
    <dataValidation type="list" allowBlank="1" showInputMessage="1" showErrorMessage="1" sqref="D13">
      <formula1>$F$13:$G$13</formula1>
    </dataValidation>
    <dataValidation type="list" allowBlank="1" showInputMessage="1" showErrorMessage="1" sqref="D14">
      <formula1>$F$14:$G$14</formula1>
    </dataValidation>
    <dataValidation type="list" allowBlank="1" showInputMessage="1" showErrorMessage="1" sqref="D15">
      <formula1>$F$15:$H$15</formula1>
    </dataValidation>
    <dataValidation type="list" allowBlank="1" showInputMessage="1" showErrorMessage="1" sqref="D16">
      <formula1>$F$16:$H$16</formula1>
    </dataValidation>
    <dataValidation type="list" allowBlank="1" showInputMessage="1" showErrorMessage="1" sqref="D17">
      <formula1>$F$17:$G$17</formula1>
    </dataValidation>
    <dataValidation type="list" allowBlank="1" showInputMessage="1" showErrorMessage="1" sqref="D18">
      <formula1>$F$18:$G$18</formula1>
    </dataValidation>
    <dataValidation type="list" allowBlank="1" showInputMessage="1" showErrorMessage="1" sqref="D19">
      <formula1>$F$19:$G$19</formula1>
    </dataValidation>
    <dataValidation type="list" allowBlank="1" showInputMessage="1" showErrorMessage="1" sqref="D20">
      <formula1>$F$20:$G$20</formula1>
    </dataValidation>
    <dataValidation type="list" allowBlank="1" showInputMessage="1" showErrorMessage="1" sqref="D25">
      <formula1>$F$25:$H$25</formula1>
    </dataValidation>
    <dataValidation type="list" allowBlank="1" showInputMessage="1" showErrorMessage="1" sqref="D26">
      <formula1>$F$26:$H$26</formula1>
    </dataValidation>
    <dataValidation type="list" allowBlank="1" showInputMessage="1" showErrorMessage="1" sqref="D27">
      <formula1>$F$27:$G$27</formula1>
    </dataValidation>
    <dataValidation type="list" allowBlank="1" showInputMessage="1" showErrorMessage="1" sqref="D28">
      <formula1>$F$28:$H$28</formula1>
    </dataValidation>
    <dataValidation type="list" allowBlank="1" showInputMessage="1" showErrorMessage="1" sqref="D29">
      <formula1>$F$29:$H$29</formula1>
    </dataValidation>
    <dataValidation type="list" allowBlank="1" showInputMessage="1" showErrorMessage="1" sqref="D30">
      <formula1>$F$30:$G$30</formula1>
    </dataValidation>
    <dataValidation type="list" allowBlank="1" showInputMessage="1" showErrorMessage="1" sqref="D31">
      <formula1>$F$31:$G$31</formula1>
    </dataValidation>
    <dataValidation type="list" allowBlank="1" showInputMessage="1" showErrorMessage="1" sqref="D32">
      <formula1>$F$32:$G$32</formula1>
    </dataValidation>
    <dataValidation type="list" allowBlank="1" showInputMessage="1" showErrorMessage="1" sqref="D33">
      <formula1>$F$33:$H$33</formula1>
    </dataValidation>
    <dataValidation type="list" allowBlank="1" showInputMessage="1" showErrorMessage="1" sqref="D34">
      <formula1>$F$34:$H$34</formula1>
    </dataValidation>
    <dataValidation type="list" allowBlank="1" showInputMessage="1" showErrorMessage="1" sqref="D35">
      <formula1>$F$35:$G$35</formula1>
    </dataValidation>
    <dataValidation type="list" allowBlank="1" showInputMessage="1" showErrorMessage="1" sqref="D36">
      <formula1>$F$36:$G$36</formula1>
    </dataValidation>
    <dataValidation type="list" allowBlank="1" showInputMessage="1" showErrorMessage="1" sqref="D37">
      <formula1>$F$37:$G$37</formula1>
    </dataValidation>
    <dataValidation type="list" allowBlank="1" showInputMessage="1" showErrorMessage="1" sqref="D38">
      <formula1>$F$38:$G$38</formula1>
    </dataValidation>
    <dataValidation type="list" allowBlank="1" showInputMessage="1" showErrorMessage="1" sqref="D39">
      <formula1>$F$39:$G$39</formula1>
    </dataValidation>
  </dataValidations>
  <pageMargins left="0.7" right="0.7" top="0.75" bottom="0.75" header="0.3" footer="0.3"/>
  <pageSetup paperSize="9" orientation="portrait" r:id="rId1"/>
  <rowBreaks count="1" manualBreakCount="1">
    <brk id="22"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6"/>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5.25" style="3" customWidth="1"/>
    <col min="6" max="8" width="18.875" style="3" hidden="1" customWidth="1"/>
    <col min="9" max="9" width="18.875" style="3" customWidth="1"/>
    <col min="10" max="16384" width="9" style="3"/>
  </cols>
  <sheetData>
    <row r="1" spans="1:11" ht="29.25" customHeight="1" x14ac:dyDescent="0.15">
      <c r="A1" s="51" t="s">
        <v>82</v>
      </c>
      <c r="B1" s="52"/>
    </row>
    <row r="2" spans="1:11" ht="18.95" customHeight="1" x14ac:dyDescent="0.15">
      <c r="A2" s="102" t="s">
        <v>448</v>
      </c>
      <c r="B2" s="102"/>
      <c r="C2" s="82" t="str">
        <f>IF('表紙（建築物）'!C3="","",'表紙（建築物）'!C3)</f>
        <v/>
      </c>
      <c r="D2" s="54"/>
    </row>
    <row r="3" spans="1:11" ht="16.5" customHeight="1" x14ac:dyDescent="0.15">
      <c r="C3" s="54"/>
      <c r="D3" s="54"/>
    </row>
    <row r="4" spans="1:11" ht="14.25" customHeight="1" thickBot="1" x14ac:dyDescent="0.2">
      <c r="A4" s="55" t="s">
        <v>83</v>
      </c>
    </row>
    <row r="5" spans="1:11" ht="24" customHeight="1" thickBot="1" x14ac:dyDescent="0.2">
      <c r="A5" s="107" t="s">
        <v>0</v>
      </c>
      <c r="B5" s="108"/>
      <c r="C5" s="10" t="s">
        <v>84</v>
      </c>
      <c r="D5" s="33"/>
      <c r="F5" s="3" t="s">
        <v>196</v>
      </c>
      <c r="G5" s="3" t="s">
        <v>197</v>
      </c>
      <c r="K5" s="4"/>
    </row>
    <row r="6" spans="1:11" s="35" customFormat="1" ht="9" customHeight="1" x14ac:dyDescent="0.15">
      <c r="A6" s="31"/>
      <c r="B6" s="31"/>
      <c r="C6" s="32"/>
      <c r="D6" s="56"/>
    </row>
    <row r="7" spans="1:11" ht="21" customHeight="1" thickBot="1" x14ac:dyDescent="0.2">
      <c r="A7" s="105" t="s">
        <v>1</v>
      </c>
      <c r="B7" s="106"/>
      <c r="C7" s="9" t="s">
        <v>221</v>
      </c>
      <c r="D7" s="57" t="s">
        <v>2</v>
      </c>
    </row>
    <row r="8" spans="1:11" ht="24" x14ac:dyDescent="0.15">
      <c r="A8" s="103" t="s">
        <v>222</v>
      </c>
      <c r="B8" s="104"/>
      <c r="C8" s="11" t="s">
        <v>85</v>
      </c>
      <c r="D8" s="34"/>
      <c r="F8" s="3" t="s">
        <v>4</v>
      </c>
      <c r="G8" s="3" t="s">
        <v>5</v>
      </c>
    </row>
    <row r="9" spans="1:11" ht="81" customHeight="1" x14ac:dyDescent="0.15">
      <c r="A9" s="109" t="s">
        <v>259</v>
      </c>
      <c r="B9" s="110"/>
      <c r="C9" s="11" t="s">
        <v>86</v>
      </c>
      <c r="D9" s="7"/>
      <c r="F9" s="3" t="s">
        <v>3</v>
      </c>
      <c r="G9" s="3" t="s">
        <v>4</v>
      </c>
      <c r="H9" s="4" t="s">
        <v>322</v>
      </c>
    </row>
    <row r="10" spans="1:11" ht="21.75" customHeight="1" x14ac:dyDescent="0.15">
      <c r="A10" s="111"/>
      <c r="B10" s="112"/>
      <c r="C10" s="11" t="s">
        <v>87</v>
      </c>
      <c r="D10" s="7"/>
      <c r="F10" s="3" t="s">
        <v>3</v>
      </c>
      <c r="G10" s="3" t="s">
        <v>4</v>
      </c>
      <c r="H10" s="4" t="s">
        <v>322</v>
      </c>
    </row>
    <row r="11" spans="1:11" ht="80.099999999999994" customHeight="1" x14ac:dyDescent="0.15">
      <c r="A11" s="109" t="s">
        <v>260</v>
      </c>
      <c r="B11" s="110"/>
      <c r="C11" s="11" t="s">
        <v>88</v>
      </c>
      <c r="D11" s="7"/>
      <c r="F11" s="3" t="s">
        <v>3</v>
      </c>
      <c r="G11" s="3" t="s">
        <v>4</v>
      </c>
      <c r="H11" s="4" t="s">
        <v>322</v>
      </c>
    </row>
    <row r="12" spans="1:11" ht="21.75" customHeight="1" x14ac:dyDescent="0.15">
      <c r="A12" s="111"/>
      <c r="B12" s="112"/>
      <c r="C12" s="11" t="s">
        <v>89</v>
      </c>
      <c r="D12" s="7"/>
      <c r="F12" s="3" t="s">
        <v>3</v>
      </c>
      <c r="G12" s="3" t="s">
        <v>4</v>
      </c>
      <c r="H12" s="4" t="s">
        <v>322</v>
      </c>
    </row>
    <row r="13" spans="1:11" ht="39.950000000000003" customHeight="1" x14ac:dyDescent="0.15">
      <c r="A13" s="103" t="s">
        <v>225</v>
      </c>
      <c r="B13" s="104"/>
      <c r="C13" s="11" t="s">
        <v>49</v>
      </c>
      <c r="D13" s="7"/>
      <c r="F13" s="3" t="s">
        <v>4</v>
      </c>
      <c r="G13" s="4" t="s">
        <v>323</v>
      </c>
      <c r="H13" s="3" t="s">
        <v>5</v>
      </c>
    </row>
    <row r="14" spans="1:11" ht="26.25" customHeight="1" thickBot="1" x14ac:dyDescent="0.2">
      <c r="A14" s="103" t="s">
        <v>261</v>
      </c>
      <c r="B14" s="104"/>
      <c r="C14" s="11" t="s">
        <v>90</v>
      </c>
      <c r="D14" s="8"/>
      <c r="F14" s="3" t="s">
        <v>3</v>
      </c>
      <c r="G14" s="3" t="s">
        <v>4</v>
      </c>
      <c r="H14" s="4" t="s">
        <v>322</v>
      </c>
    </row>
    <row r="16" spans="1:11" ht="14.25" thickBot="1" x14ac:dyDescent="0.2">
      <c r="A16" s="55" t="s">
        <v>455</v>
      </c>
      <c r="D16" s="92" t="s">
        <v>450</v>
      </c>
    </row>
    <row r="17" spans="1:8" ht="30.75" customHeight="1" thickBot="1" x14ac:dyDescent="0.2">
      <c r="A17" s="107" t="s">
        <v>0</v>
      </c>
      <c r="B17" s="108"/>
      <c r="C17" s="10" t="s">
        <v>91</v>
      </c>
      <c r="D17" s="33"/>
      <c r="F17" s="3" t="s">
        <v>196</v>
      </c>
      <c r="G17" s="3" t="s">
        <v>197</v>
      </c>
    </row>
    <row r="18" spans="1:8" s="35" customFormat="1" ht="9" customHeight="1" x14ac:dyDescent="0.15">
      <c r="A18" s="31"/>
      <c r="B18" s="31"/>
      <c r="C18" s="32"/>
      <c r="D18" s="56"/>
    </row>
    <row r="19" spans="1:8" ht="21" customHeight="1" thickBot="1" x14ac:dyDescent="0.2">
      <c r="A19" s="105" t="s">
        <v>1</v>
      </c>
      <c r="B19" s="106"/>
      <c r="C19" s="9" t="s">
        <v>221</v>
      </c>
      <c r="D19" s="57" t="s">
        <v>2</v>
      </c>
    </row>
    <row r="20" spans="1:8" ht="24" customHeight="1" x14ac:dyDescent="0.15">
      <c r="A20" s="103" t="s">
        <v>385</v>
      </c>
      <c r="B20" s="104"/>
      <c r="C20" s="14" t="s">
        <v>387</v>
      </c>
      <c r="D20" s="34"/>
      <c r="F20" s="3" t="s">
        <v>4</v>
      </c>
      <c r="G20" s="3" t="s">
        <v>5</v>
      </c>
      <c r="H20" s="4"/>
    </row>
    <row r="21" spans="1:8" ht="30" customHeight="1" x14ac:dyDescent="0.15">
      <c r="A21" s="103" t="s">
        <v>226</v>
      </c>
      <c r="B21" s="104"/>
      <c r="C21" s="14" t="s">
        <v>92</v>
      </c>
      <c r="D21" s="71"/>
      <c r="F21" s="3" t="s">
        <v>4</v>
      </c>
      <c r="G21" s="3" t="s">
        <v>5</v>
      </c>
      <c r="H21" s="4"/>
    </row>
    <row r="22" spans="1:8" ht="30" customHeight="1" x14ac:dyDescent="0.15">
      <c r="A22" s="103" t="s">
        <v>262</v>
      </c>
      <c r="B22" s="104"/>
      <c r="C22" s="14" t="s">
        <v>93</v>
      </c>
      <c r="D22" s="7"/>
      <c r="F22" s="3" t="s">
        <v>3</v>
      </c>
      <c r="G22" s="3" t="s">
        <v>4</v>
      </c>
      <c r="H22" s="3" t="s">
        <v>5</v>
      </c>
    </row>
    <row r="23" spans="1:8" ht="48" customHeight="1" x14ac:dyDescent="0.15">
      <c r="A23" s="109" t="s">
        <v>228</v>
      </c>
      <c r="B23" s="110"/>
      <c r="C23" s="14" t="s">
        <v>94</v>
      </c>
      <c r="D23" s="13"/>
      <c r="F23" s="3" t="s">
        <v>3</v>
      </c>
      <c r="G23" s="3" t="s">
        <v>4</v>
      </c>
      <c r="H23" s="4" t="s">
        <v>322</v>
      </c>
    </row>
    <row r="24" spans="1:8" ht="38.25" customHeight="1" x14ac:dyDescent="0.15">
      <c r="A24" s="130"/>
      <c r="B24" s="131"/>
      <c r="C24" s="14" t="s">
        <v>46</v>
      </c>
      <c r="D24" s="13"/>
      <c r="F24" s="3" t="s">
        <v>3</v>
      </c>
      <c r="G24" s="3" t="s">
        <v>4</v>
      </c>
      <c r="H24" s="4" t="s">
        <v>322</v>
      </c>
    </row>
    <row r="25" spans="1:8" ht="30" customHeight="1" x14ac:dyDescent="0.15">
      <c r="A25" s="111"/>
      <c r="B25" s="112"/>
      <c r="C25" s="14" t="s">
        <v>47</v>
      </c>
      <c r="D25" s="13"/>
      <c r="F25" s="3" t="s">
        <v>3</v>
      </c>
      <c r="G25" s="3" t="s">
        <v>4</v>
      </c>
      <c r="H25" s="4" t="s">
        <v>322</v>
      </c>
    </row>
    <row r="26" spans="1:8" ht="102.75" customHeight="1" thickBot="1" x14ac:dyDescent="0.2">
      <c r="A26" s="103" t="s">
        <v>263</v>
      </c>
      <c r="B26" s="104"/>
      <c r="C26" s="14" t="s">
        <v>193</v>
      </c>
      <c r="D26" s="8"/>
      <c r="F26" s="3" t="s">
        <v>3</v>
      </c>
      <c r="G26" s="3" t="s">
        <v>4</v>
      </c>
      <c r="H26" s="4" t="s">
        <v>322</v>
      </c>
    </row>
  </sheetData>
  <sheetProtection sheet="1" selectLockedCells="1"/>
  <mergeCells count="15">
    <mergeCell ref="A2:B2"/>
    <mergeCell ref="A26:B26"/>
    <mergeCell ref="A7:B7"/>
    <mergeCell ref="A5:B5"/>
    <mergeCell ref="A8:B8"/>
    <mergeCell ref="A13:B13"/>
    <mergeCell ref="A14:B14"/>
    <mergeCell ref="A9:B10"/>
    <mergeCell ref="A11:B12"/>
    <mergeCell ref="A17:B17"/>
    <mergeCell ref="A21:B21"/>
    <mergeCell ref="A22:B22"/>
    <mergeCell ref="A23:B25"/>
    <mergeCell ref="A19:B19"/>
    <mergeCell ref="A20:B20"/>
  </mergeCells>
  <phoneticPr fontId="4"/>
  <conditionalFormatting sqref="D8:D10 D13">
    <cfRule type="expression" dxfId="108" priority="13">
      <formula>$F$2=TRUE</formula>
    </cfRule>
    <cfRule type="expression" dxfId="107" priority="14">
      <formula>#REF!=TRUE</formula>
    </cfRule>
  </conditionalFormatting>
  <conditionalFormatting sqref="D21:D26">
    <cfRule type="expression" dxfId="106" priority="10">
      <formula>$F$2=TRUE</formula>
    </cfRule>
    <cfRule type="expression" dxfId="105" priority="11">
      <formula>#REF!=TRUE</formula>
    </cfRule>
  </conditionalFormatting>
  <conditionalFormatting sqref="D11:D12">
    <cfRule type="expression" dxfId="104" priority="7">
      <formula>$F$2=TRUE</formula>
    </cfRule>
    <cfRule type="expression" dxfId="103" priority="8">
      <formula>#REF!=TRUE</formula>
    </cfRule>
  </conditionalFormatting>
  <conditionalFormatting sqref="D8:D14">
    <cfRule type="expression" dxfId="102" priority="82">
      <formula>$D$5="非該当"</formula>
    </cfRule>
  </conditionalFormatting>
  <conditionalFormatting sqref="D8:D14">
    <cfRule type="expression" dxfId="101" priority="87">
      <formula>$D$5=$G$5</formula>
    </cfRule>
  </conditionalFormatting>
  <conditionalFormatting sqref="D21:D26">
    <cfRule type="expression" dxfId="100" priority="88">
      <formula>$D$17=$G$5</formula>
    </cfRule>
    <cfRule type="expression" dxfId="99" priority="89">
      <formula>$D$5="非該当"</formula>
    </cfRule>
  </conditionalFormatting>
  <conditionalFormatting sqref="D20">
    <cfRule type="expression" dxfId="98" priority="1">
      <formula>$F$2=TRUE</formula>
    </cfRule>
    <cfRule type="expression" dxfId="97" priority="2">
      <formula>#REF!=TRUE</formula>
    </cfRule>
  </conditionalFormatting>
  <conditionalFormatting sqref="D20">
    <cfRule type="expression" dxfId="96" priority="3">
      <formula>$D$17=$G$5</formula>
    </cfRule>
    <cfRule type="expression" dxfId="95" priority="4">
      <formula>$D$5="非該当"</formula>
    </cfRule>
  </conditionalFormatting>
  <dataValidations count="14">
    <dataValidation type="list" allowBlank="1" showInputMessage="1" showErrorMessage="1" sqref="D17:D18 D5:D6">
      <formula1>$F$5:$G$5</formula1>
    </dataValidation>
    <dataValidation type="list" allowBlank="1" showInputMessage="1" showErrorMessage="1" sqref="D26">
      <formula1>$F$26:$H$26</formula1>
    </dataValidation>
    <dataValidation type="list" allowBlank="1" showInputMessage="1" showErrorMessage="1" sqref="D8">
      <formula1>$F$8:$G$8</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$F$12:$H$12</formula1>
    </dataValidation>
    <dataValidation type="list" allowBlank="1" showInputMessage="1" showErrorMessage="1" sqref="D13">
      <formula1>$F$13:$H$13</formula1>
    </dataValidation>
    <dataValidation type="list" allowBlank="1" showInputMessage="1" showErrorMessage="1" sqref="D14">
      <formula1>$F$14:$H$14</formula1>
    </dataValidation>
    <dataValidation type="list" allowBlank="1" showInputMessage="1" showErrorMessage="1" sqref="D20:D21">
      <formula1>$F$21:$G$21</formula1>
    </dataValidation>
    <dataValidation type="list" allowBlank="1" showInputMessage="1" showErrorMessage="1" sqref="D22">
      <formula1>$F$22:$H$22</formula1>
    </dataValidation>
    <dataValidation type="list" allowBlank="1" showInputMessage="1" showErrorMessage="1" sqref="D23">
      <formula1>$F$23:$H$23</formula1>
    </dataValidation>
    <dataValidation type="list" allowBlank="1" showInputMessage="1" showErrorMessage="1" sqref="D24">
      <formula1>$F$24:$H$24</formula1>
    </dataValidation>
    <dataValidation type="list" allowBlank="1" showInputMessage="1" showErrorMessage="1" sqref="D25">
      <formula1>$F$25:$H$25</formula1>
    </dataValidation>
  </dataValidations>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0"/>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5.5" style="3" customWidth="1"/>
    <col min="6" max="6" width="8.375" style="3" hidden="1" customWidth="1"/>
    <col min="7" max="7" width="9.5" style="3" hidden="1" customWidth="1"/>
    <col min="8" max="8" width="5.5" style="3" hidden="1" customWidth="1"/>
    <col min="9" max="9" width="5.5" style="3" customWidth="1"/>
    <col min="10" max="16384" width="9" style="3"/>
  </cols>
  <sheetData>
    <row r="1" spans="1:11" ht="29.25" customHeight="1" x14ac:dyDescent="0.15">
      <c r="A1" s="51" t="s">
        <v>95</v>
      </c>
      <c r="B1" s="52"/>
    </row>
    <row r="2" spans="1:11" ht="18.95" customHeight="1" x14ac:dyDescent="0.15">
      <c r="A2" s="102" t="s">
        <v>448</v>
      </c>
      <c r="B2" s="102"/>
      <c r="C2" s="82" t="str">
        <f>IF('表紙（建築物）'!C3="","",'表紙（建築物）'!C3)</f>
        <v/>
      </c>
      <c r="D2" s="54"/>
    </row>
    <row r="3" spans="1:11" ht="18" customHeight="1" x14ac:dyDescent="0.15">
      <c r="C3" s="54"/>
      <c r="D3" s="54"/>
    </row>
    <row r="4" spans="1:11" ht="14.25" customHeight="1" thickBot="1" x14ac:dyDescent="0.2">
      <c r="A4" s="55" t="s">
        <v>96</v>
      </c>
    </row>
    <row r="5" spans="1:11" ht="24" customHeight="1" thickBot="1" x14ac:dyDescent="0.2">
      <c r="A5" s="107" t="s">
        <v>0</v>
      </c>
      <c r="B5" s="108"/>
      <c r="C5" s="10" t="s">
        <v>97</v>
      </c>
      <c r="D5" s="33"/>
      <c r="F5" s="3" t="s">
        <v>196</v>
      </c>
      <c r="G5" s="3" t="s">
        <v>197</v>
      </c>
      <c r="K5" s="4"/>
    </row>
    <row r="6" spans="1:11" s="35" customFormat="1" ht="9" customHeight="1" x14ac:dyDescent="0.15">
      <c r="A6" s="31"/>
      <c r="B6" s="31"/>
      <c r="C6" s="32"/>
      <c r="D6" s="56"/>
    </row>
    <row r="7" spans="1:11" ht="21" customHeight="1" thickBot="1" x14ac:dyDescent="0.2">
      <c r="A7" s="105" t="s">
        <v>1</v>
      </c>
      <c r="B7" s="106"/>
      <c r="C7" s="9" t="s">
        <v>221</v>
      </c>
      <c r="D7" s="57" t="s">
        <v>2</v>
      </c>
    </row>
    <row r="8" spans="1:11" ht="46.5" customHeight="1" x14ac:dyDescent="0.15">
      <c r="A8" s="109" t="s">
        <v>241</v>
      </c>
      <c r="B8" s="110"/>
      <c r="C8" s="11" t="s">
        <v>98</v>
      </c>
      <c r="D8" s="34"/>
      <c r="F8" s="3" t="s">
        <v>3</v>
      </c>
      <c r="G8" s="3" t="s">
        <v>4</v>
      </c>
      <c r="H8" s="3" t="s">
        <v>5</v>
      </c>
    </row>
    <row r="9" spans="1:11" ht="46.5" customHeight="1" x14ac:dyDescent="0.15">
      <c r="A9" s="111"/>
      <c r="B9" s="112"/>
      <c r="C9" s="11" t="s">
        <v>345</v>
      </c>
      <c r="D9" s="7"/>
      <c r="F9" s="3" t="s">
        <v>3</v>
      </c>
      <c r="G9" s="3" t="s">
        <v>4</v>
      </c>
      <c r="H9" s="3" t="s">
        <v>5</v>
      </c>
    </row>
    <row r="10" spans="1:11" ht="39" customHeight="1" x14ac:dyDescent="0.15">
      <c r="A10" s="109" t="s">
        <v>264</v>
      </c>
      <c r="B10" s="110"/>
      <c r="C10" s="11" t="s">
        <v>99</v>
      </c>
      <c r="D10" s="7"/>
      <c r="F10" s="3" t="s">
        <v>4</v>
      </c>
      <c r="G10" s="3" t="s">
        <v>5</v>
      </c>
    </row>
    <row r="11" spans="1:11" ht="39" customHeight="1" thickBot="1" x14ac:dyDescent="0.2">
      <c r="A11" s="103" t="s">
        <v>265</v>
      </c>
      <c r="B11" s="104"/>
      <c r="C11" s="11" t="s">
        <v>100</v>
      </c>
      <c r="D11" s="8"/>
      <c r="F11" s="3" t="s">
        <v>4</v>
      </c>
      <c r="G11" s="3" t="s">
        <v>5</v>
      </c>
    </row>
    <row r="13" spans="1:11" ht="14.25" thickBot="1" x14ac:dyDescent="0.2">
      <c r="A13" s="55" t="s">
        <v>101</v>
      </c>
    </row>
    <row r="14" spans="1:11" ht="30.75" customHeight="1" thickBot="1" x14ac:dyDescent="0.2">
      <c r="A14" s="107" t="s">
        <v>0</v>
      </c>
      <c r="B14" s="108"/>
      <c r="C14" s="10" t="s">
        <v>102</v>
      </c>
      <c r="D14" s="33"/>
      <c r="F14" s="3" t="s">
        <v>196</v>
      </c>
      <c r="G14" s="3" t="s">
        <v>197</v>
      </c>
    </row>
    <row r="15" spans="1:11" s="35" customFormat="1" ht="9" customHeight="1" x14ac:dyDescent="0.15">
      <c r="A15" s="31"/>
      <c r="B15" s="31"/>
      <c r="C15" s="32"/>
      <c r="D15" s="56"/>
    </row>
    <row r="16" spans="1:11" ht="21" customHeight="1" thickBot="1" x14ac:dyDescent="0.2">
      <c r="A16" s="105" t="s">
        <v>1</v>
      </c>
      <c r="B16" s="106"/>
      <c r="C16" s="9" t="s">
        <v>221</v>
      </c>
      <c r="D16" s="57" t="s">
        <v>2</v>
      </c>
    </row>
    <row r="17" spans="1:8" ht="30.75" customHeight="1" x14ac:dyDescent="0.15">
      <c r="A17" s="103" t="s">
        <v>241</v>
      </c>
      <c r="B17" s="104"/>
      <c r="C17" s="14" t="s">
        <v>103</v>
      </c>
      <c r="D17" s="34"/>
      <c r="F17" s="3" t="s">
        <v>4</v>
      </c>
      <c r="G17" s="3" t="s">
        <v>248</v>
      </c>
      <c r="H17" s="4"/>
    </row>
    <row r="18" spans="1:8" ht="39" customHeight="1" x14ac:dyDescent="0.15">
      <c r="A18" s="103" t="s">
        <v>267</v>
      </c>
      <c r="B18" s="104"/>
      <c r="C18" s="14" t="s">
        <v>104</v>
      </c>
      <c r="D18" s="7"/>
      <c r="F18" s="3" t="s">
        <v>4</v>
      </c>
      <c r="G18" s="3" t="s">
        <v>248</v>
      </c>
    </row>
    <row r="19" spans="1:8" ht="44.25" customHeight="1" x14ac:dyDescent="0.15">
      <c r="A19" s="132" t="s">
        <v>266</v>
      </c>
      <c r="B19" s="49" t="s">
        <v>270</v>
      </c>
      <c r="C19" s="14" t="s">
        <v>415</v>
      </c>
      <c r="D19" s="13"/>
      <c r="F19" s="3" t="s">
        <v>4</v>
      </c>
      <c r="G19" s="3" t="s">
        <v>248</v>
      </c>
    </row>
    <row r="20" spans="1:8" ht="32.25" customHeight="1" x14ac:dyDescent="0.15">
      <c r="A20" s="127"/>
      <c r="B20" s="49" t="s">
        <v>271</v>
      </c>
      <c r="C20" s="14" t="s">
        <v>105</v>
      </c>
      <c r="D20" s="13"/>
      <c r="F20" s="3" t="s">
        <v>4</v>
      </c>
      <c r="G20" s="3" t="s">
        <v>248</v>
      </c>
    </row>
    <row r="21" spans="1:8" ht="30" customHeight="1" x14ac:dyDescent="0.15">
      <c r="A21" s="127"/>
      <c r="B21" s="49" t="s">
        <v>272</v>
      </c>
      <c r="C21" s="14" t="s">
        <v>106</v>
      </c>
      <c r="D21" s="13"/>
      <c r="F21" s="3" t="s">
        <v>4</v>
      </c>
      <c r="G21" s="3" t="s">
        <v>248</v>
      </c>
    </row>
    <row r="22" spans="1:8" ht="30" customHeight="1" x14ac:dyDescent="0.15">
      <c r="A22" s="127"/>
      <c r="B22" s="49" t="s">
        <v>273</v>
      </c>
      <c r="C22" s="14" t="s">
        <v>107</v>
      </c>
      <c r="D22" s="13"/>
      <c r="F22" s="3" t="s">
        <v>3</v>
      </c>
      <c r="G22" s="3" t="s">
        <v>4</v>
      </c>
      <c r="H22" s="3" t="s">
        <v>248</v>
      </c>
    </row>
    <row r="23" spans="1:8" ht="48.75" customHeight="1" x14ac:dyDescent="0.15">
      <c r="A23" s="127"/>
      <c r="B23" s="133" t="s">
        <v>274</v>
      </c>
      <c r="C23" s="14" t="s">
        <v>108</v>
      </c>
      <c r="D23" s="13"/>
      <c r="F23" s="3" t="s">
        <v>3</v>
      </c>
      <c r="G23" s="3" t="s">
        <v>4</v>
      </c>
      <c r="H23" s="3" t="s">
        <v>248</v>
      </c>
    </row>
    <row r="24" spans="1:8" ht="31.5" customHeight="1" x14ac:dyDescent="0.15">
      <c r="A24" s="127"/>
      <c r="B24" s="133"/>
      <c r="C24" s="14" t="s">
        <v>109</v>
      </c>
      <c r="D24" s="13"/>
      <c r="F24" s="3" t="s">
        <v>3</v>
      </c>
      <c r="G24" s="3" t="s">
        <v>4</v>
      </c>
      <c r="H24" s="3" t="s">
        <v>248</v>
      </c>
    </row>
    <row r="25" spans="1:8" ht="33" customHeight="1" x14ac:dyDescent="0.15">
      <c r="A25" s="127"/>
      <c r="B25" s="133"/>
      <c r="C25" s="14" t="s">
        <v>110</v>
      </c>
      <c r="D25" s="13"/>
      <c r="F25" s="3" t="s">
        <v>3</v>
      </c>
      <c r="G25" s="3" t="s">
        <v>4</v>
      </c>
      <c r="H25" s="3" t="s">
        <v>248</v>
      </c>
    </row>
    <row r="26" spans="1:8" ht="79.5" customHeight="1" x14ac:dyDescent="0.15">
      <c r="A26" s="127"/>
      <c r="B26" s="134" t="s">
        <v>275</v>
      </c>
      <c r="C26" s="14" t="s">
        <v>111</v>
      </c>
      <c r="D26" s="13"/>
      <c r="F26" s="3" t="s">
        <v>3</v>
      </c>
      <c r="G26" s="3" t="s">
        <v>4</v>
      </c>
      <c r="H26" s="3" t="s">
        <v>248</v>
      </c>
    </row>
    <row r="27" spans="1:8" ht="105.75" customHeight="1" x14ac:dyDescent="0.15">
      <c r="A27" s="127"/>
      <c r="B27" s="135"/>
      <c r="C27" s="14" t="s">
        <v>112</v>
      </c>
      <c r="D27" s="13"/>
      <c r="F27" s="3" t="s">
        <v>3</v>
      </c>
      <c r="G27" s="3" t="s">
        <v>4</v>
      </c>
      <c r="H27" s="3" t="s">
        <v>248</v>
      </c>
    </row>
    <row r="28" spans="1:8" ht="33" customHeight="1" x14ac:dyDescent="0.15">
      <c r="A28" s="127"/>
      <c r="B28" s="136"/>
      <c r="C28" s="14" t="s">
        <v>113</v>
      </c>
      <c r="D28" s="13"/>
      <c r="F28" s="3" t="s">
        <v>3</v>
      </c>
      <c r="G28" s="3" t="s">
        <v>4</v>
      </c>
      <c r="H28" s="3" t="s">
        <v>248</v>
      </c>
    </row>
    <row r="29" spans="1:8" ht="42.75" customHeight="1" x14ac:dyDescent="0.15">
      <c r="A29" s="127"/>
      <c r="B29" s="49" t="s">
        <v>276</v>
      </c>
      <c r="C29" s="14" t="s">
        <v>114</v>
      </c>
      <c r="D29" s="13"/>
      <c r="F29" s="3" t="s">
        <v>4</v>
      </c>
      <c r="G29" s="4" t="s">
        <v>416</v>
      </c>
      <c r="H29" s="3" t="s">
        <v>248</v>
      </c>
    </row>
    <row r="30" spans="1:8" ht="35.25" customHeight="1" thickBot="1" x14ac:dyDescent="0.2">
      <c r="A30" s="128"/>
      <c r="B30" s="49" t="s">
        <v>277</v>
      </c>
      <c r="C30" s="14" t="s">
        <v>115</v>
      </c>
      <c r="D30" s="8"/>
      <c r="F30" s="3" t="s">
        <v>3</v>
      </c>
      <c r="G30" s="3" t="s">
        <v>4</v>
      </c>
      <c r="H30" s="3" t="s">
        <v>248</v>
      </c>
    </row>
  </sheetData>
  <sheetProtection sheet="1" selectLockedCells="1"/>
  <mergeCells count="13">
    <mergeCell ref="A16:B16"/>
    <mergeCell ref="A19:A30"/>
    <mergeCell ref="B23:B25"/>
    <mergeCell ref="B26:B28"/>
    <mergeCell ref="A14:B14"/>
    <mergeCell ref="A17:B17"/>
    <mergeCell ref="A18:B18"/>
    <mergeCell ref="A2:B2"/>
    <mergeCell ref="A5:B5"/>
    <mergeCell ref="A10:B10"/>
    <mergeCell ref="A11:B11"/>
    <mergeCell ref="A8:B9"/>
    <mergeCell ref="A7:B7"/>
  </mergeCells>
  <phoneticPr fontId="4"/>
  <conditionalFormatting sqref="D8:D10 D17:D30">
    <cfRule type="expression" dxfId="94" priority="9">
      <formula>$F$2=TRUE</formula>
    </cfRule>
    <cfRule type="expression" dxfId="93" priority="10">
      <formula>#REF!=TRUE</formula>
    </cfRule>
  </conditionalFormatting>
  <conditionalFormatting sqref="D11">
    <cfRule type="expression" dxfId="92" priority="3">
      <formula>$F$2=TRUE</formula>
    </cfRule>
    <cfRule type="expression" dxfId="91" priority="4">
      <formula>#REF!=TRUE</formula>
    </cfRule>
  </conditionalFormatting>
  <conditionalFormatting sqref="D8:D11">
    <cfRule type="expression" dxfId="90" priority="86">
      <formula>$D$5="非該当"</formula>
    </cfRule>
  </conditionalFormatting>
  <conditionalFormatting sqref="D8:D11">
    <cfRule type="expression" dxfId="89" priority="90">
      <formula>$D$5=$G$5</formula>
    </cfRule>
  </conditionalFormatting>
  <conditionalFormatting sqref="D17:D30">
    <cfRule type="expression" dxfId="88" priority="91">
      <formula>$D$14=$G$5</formula>
    </cfRule>
    <cfRule type="expression" dxfId="87" priority="92">
      <formula>$D$5="非該当"</formula>
    </cfRule>
  </conditionalFormatting>
  <dataValidations count="20">
    <dataValidation type="list" allowBlank="1" showInputMessage="1" showErrorMessage="1" sqref="D5:D6 D15">
      <formula1>$F$5:$G$5</formula1>
    </dataValidation>
    <dataValidation type="list" allowBlank="1" showInputMessage="1" showErrorMessage="1" sqref="D30">
      <formula1>$F$30:$H$30</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0">
      <formula1>$F$10:$G$10</formula1>
    </dataValidation>
    <dataValidation type="list" allowBlank="1" showInputMessage="1" showErrorMessage="1" sqref="D11">
      <formula1>$F$11:$G$11</formula1>
    </dataValidation>
    <dataValidation type="list" allowBlank="1" showInputMessage="1" showErrorMessage="1" sqref="D14">
      <formula1>$F$14:$G$14</formula1>
    </dataValidation>
    <dataValidation type="list" allowBlank="1" showInputMessage="1" showErrorMessage="1" sqref="D17">
      <formula1>$F$17:$G$17</formula1>
    </dataValidation>
    <dataValidation type="list" allowBlank="1" showInputMessage="1" showErrorMessage="1" sqref="D18">
      <formula1>$F$18:$G$18</formula1>
    </dataValidation>
    <dataValidation type="list" allowBlank="1" showInputMessage="1" showErrorMessage="1" sqref="D19">
      <formula1>$F$19:$G$19</formula1>
    </dataValidation>
    <dataValidation type="list" allowBlank="1" showInputMessage="1" showErrorMessage="1" sqref="D20">
      <formula1>$F$20:$G$20</formula1>
    </dataValidation>
    <dataValidation type="list" allowBlank="1" showInputMessage="1" showErrorMessage="1" sqref="D21">
      <formula1>$F$21:$G$21</formula1>
    </dataValidation>
    <dataValidation type="list" allowBlank="1" showInputMessage="1" showErrorMessage="1" sqref="D23">
      <formula1>$F$23:$H$23</formula1>
    </dataValidation>
    <dataValidation type="list" allowBlank="1" showInputMessage="1" showErrorMessage="1" sqref="D24">
      <formula1>$F$24:$H$24</formula1>
    </dataValidation>
    <dataValidation type="list" allowBlank="1" showInputMessage="1" showErrorMessage="1" sqref="D25">
      <formula1>$F$25:$H$25</formula1>
    </dataValidation>
    <dataValidation type="list" allowBlank="1" showInputMessage="1" showErrorMessage="1" sqref="D26">
      <formula1>$F$26:$H$26</formula1>
    </dataValidation>
    <dataValidation type="list" allowBlank="1" showInputMessage="1" showErrorMessage="1" sqref="D27">
      <formula1>$F$27:$H$27</formula1>
    </dataValidation>
    <dataValidation type="list" allowBlank="1" showInputMessage="1" showErrorMessage="1" sqref="D28">
      <formula1>$F$28:$H$28</formula1>
    </dataValidation>
    <dataValidation type="list" allowBlank="1" showInputMessage="1" showErrorMessage="1" sqref="D22">
      <formula1>$F$22:$H$22</formula1>
    </dataValidation>
    <dataValidation type="list" allowBlank="1" showInputMessage="1" showErrorMessage="1" sqref="D29">
      <formula1>$F$29:$H$29</formula1>
    </dataValidation>
  </dataValidations>
  <pageMargins left="0.7" right="0.7" top="0.75" bottom="0.75" header="0.3" footer="0.3"/>
  <pageSetup paperSize="9" orientation="portrait" r:id="rId1"/>
  <rowBreaks count="1" manualBreakCount="1">
    <brk id="1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留意事項</vt:lpstr>
      <vt:lpstr>表紙（建築物）</vt:lpstr>
      <vt:lpstr>1.廊下等</vt:lpstr>
      <vt:lpstr>2.階段</vt:lpstr>
      <vt:lpstr>3.傾斜路</vt:lpstr>
      <vt:lpstr>4.便所</vt:lpstr>
      <vt:lpstr>5.客室</vt:lpstr>
      <vt:lpstr>6.敷地内通路</vt:lpstr>
      <vt:lpstr>7.駐車場等</vt:lpstr>
      <vt:lpstr>8-1.移動等円滑化経路</vt:lpstr>
      <vt:lpstr>8-2.エレベーター等</vt:lpstr>
      <vt:lpstr>9.標識</vt:lpstr>
      <vt:lpstr>10.案内設備</vt:lpstr>
      <vt:lpstr>11.視覚障害者移動等円滑化経路</vt:lpstr>
      <vt:lpstr>12.育児用施設</vt:lpstr>
      <vt:lpstr>13.出入口</vt:lpstr>
      <vt:lpstr>14.浴室等</vt:lpstr>
      <vt:lpstr>15.客席</vt:lpstr>
      <vt:lpstr>16.カウンター等</vt:lpstr>
      <vt:lpstr>17.休憩設備</vt:lpstr>
      <vt:lpstr>'1.廊下等'!Print_Area</vt:lpstr>
      <vt:lpstr>'10.案内設備'!Print_Area</vt:lpstr>
      <vt:lpstr>'11.視覚障害者移動等円滑化経路'!Print_Area</vt:lpstr>
      <vt:lpstr>'12.育児用施設'!Print_Area</vt:lpstr>
      <vt:lpstr>'13.出入口'!Print_Area</vt:lpstr>
      <vt:lpstr>'14.浴室等'!Print_Area</vt:lpstr>
      <vt:lpstr>'15.客席'!Print_Area</vt:lpstr>
      <vt:lpstr>'16.カウンター等'!Print_Area</vt:lpstr>
      <vt:lpstr>'17.休憩設備'!Print_Area</vt:lpstr>
      <vt:lpstr>'2.階段'!Print_Area</vt:lpstr>
      <vt:lpstr>'3.傾斜路'!Print_Area</vt:lpstr>
      <vt:lpstr>'4.便所'!Print_Area</vt:lpstr>
      <vt:lpstr>'5.客室'!Print_Area</vt:lpstr>
      <vt:lpstr>'6.敷地内通路'!Print_Area</vt:lpstr>
      <vt:lpstr>'7.駐車場等'!Print_Area</vt:lpstr>
      <vt:lpstr>'8-1.移動等円滑化経路'!Print_Area</vt:lpstr>
      <vt:lpstr>'8-2.エレベーター等'!Print_Area</vt:lpstr>
      <vt:lpstr>'9.標識'!Print_Area</vt:lpstr>
      <vt:lpstr>'表紙（建築物）'!Print_Area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25232西口哲之</cp:lastModifiedBy>
  <cp:lastPrinted>2022-10-09T01:05:00Z</cp:lastPrinted>
  <dcterms:created xsi:type="dcterms:W3CDTF">2020-12-15T06:29:27Z</dcterms:created>
  <dcterms:modified xsi:type="dcterms:W3CDTF">2022-10-09T01:23:36Z</dcterms:modified>
</cp:coreProperties>
</file>